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é\01 MOJE PROJEKTY\2022\22-09 Skalička\návrh\rozpočet\"/>
    </mc:Choice>
  </mc:AlternateContent>
  <bookViews>
    <workbookView xWindow="0" yWindow="0" windowWidth="0" windowHeight="0"/>
  </bookViews>
  <sheets>
    <sheet name="Rekapitulace stavby" sheetId="1" r:id="rId1"/>
    <sheet name="00 - VRN - vedlejší rozpo..." sheetId="2" r:id="rId2"/>
    <sheet name="01 - SO 01 PB Ř.KM 0,064" sheetId="3" r:id="rId3"/>
    <sheet name="02 - SO 02 LB Ř.KM 0,064" sheetId="4" r:id="rId4"/>
    <sheet name="03 - SO 03 LB Ř.KM 0,064" sheetId="5" r:id="rId5"/>
    <sheet name="04 - SO 04 PB Ř.KM 1,600 ..." sheetId="6" r:id="rId6"/>
    <sheet name="05 - SO 05 LB Ř.KM 1,715" sheetId="7" r:id="rId7"/>
    <sheet name="06 - SO 06 PB Ř.KM 2,116" sheetId="8" r:id="rId8"/>
    <sheet name="07 - SO 07 LB Ř.KM 2,427" sheetId="9" r:id="rId9"/>
    <sheet name="08 - SO 08 LB Ř.KM 2,439" sheetId="10" r:id="rId10"/>
    <sheet name="09 - SO 09 PB Ř.KM 2,758" sheetId="11" r:id="rId11"/>
    <sheet name="10 - SO 10 LB Ř.KM 3,117" sheetId="12" r:id="rId12"/>
    <sheet name="Pokyny pro vyplnění" sheetId="13" r:id="rId13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'00 - VRN - vedlejší rozpo...'!$C$79:$K$105</definedName>
    <definedName name="_xlnm.Print_Area" localSheetId="1">'00 - VRN - vedlejší rozpo...'!$C$4:$J$39,'00 - VRN - vedlejší rozpo...'!$C$45:$J$61,'00 - VRN - vedlejší rozpo...'!$C$67:$J$105</definedName>
    <definedName name="_xlnm.Print_Titles" localSheetId="1">'00 - VRN - vedlejší rozpo...'!$79:$79</definedName>
    <definedName name="_xlnm._FilterDatabase" localSheetId="2" hidden="1">'01 - SO 01 PB Ř.KM 0,064'!$C$89:$K$195</definedName>
    <definedName name="_xlnm.Print_Area" localSheetId="2">'01 - SO 01 PB Ř.KM 0,064'!$C$4:$J$39,'01 - SO 01 PB Ř.KM 0,064'!$C$45:$J$71,'01 - SO 01 PB Ř.KM 0,064'!$C$77:$J$195</definedName>
    <definedName name="_xlnm.Print_Titles" localSheetId="2">'01 - SO 01 PB Ř.KM 0,064'!$89:$89</definedName>
    <definedName name="_xlnm._FilterDatabase" localSheetId="3" hidden="1">'02 - SO 02 LB Ř.KM 0,064'!$C$89:$K$195</definedName>
    <definedName name="_xlnm.Print_Area" localSheetId="3">'02 - SO 02 LB Ř.KM 0,064'!$C$4:$J$39,'02 - SO 02 LB Ř.KM 0,064'!$C$45:$J$71,'02 - SO 02 LB Ř.KM 0,064'!$C$77:$J$195</definedName>
    <definedName name="_xlnm.Print_Titles" localSheetId="3">'02 - SO 02 LB Ř.KM 0,064'!$89:$89</definedName>
    <definedName name="_xlnm._FilterDatabase" localSheetId="4" hidden="1">'03 - SO 03 LB Ř.KM 0,064'!$C$89:$K$195</definedName>
    <definedName name="_xlnm.Print_Area" localSheetId="4">'03 - SO 03 LB Ř.KM 0,064'!$C$4:$J$39,'03 - SO 03 LB Ř.KM 0,064'!$C$45:$J$71,'03 - SO 03 LB Ř.KM 0,064'!$C$77:$J$195</definedName>
    <definedName name="_xlnm.Print_Titles" localSheetId="4">'03 - SO 03 LB Ř.KM 0,064'!$89:$89</definedName>
    <definedName name="_xlnm._FilterDatabase" localSheetId="5" hidden="1">'04 - SO 04 PB Ř.KM 1,600 ...'!$C$90:$K$261</definedName>
    <definedName name="_xlnm.Print_Area" localSheetId="5">'04 - SO 04 PB Ř.KM 1,600 ...'!$C$4:$J$39,'04 - SO 04 PB Ř.KM 1,600 ...'!$C$45:$J$72,'04 - SO 04 PB Ř.KM 1,600 ...'!$C$78:$J$261</definedName>
    <definedName name="_xlnm.Print_Titles" localSheetId="5">'04 - SO 04 PB Ř.KM 1,600 ...'!$90:$90</definedName>
    <definedName name="_xlnm._FilterDatabase" localSheetId="6" hidden="1">'05 - SO 05 LB Ř.KM 1,715'!$C$89:$K$195</definedName>
    <definedName name="_xlnm.Print_Area" localSheetId="6">'05 - SO 05 LB Ř.KM 1,715'!$C$4:$J$39,'05 - SO 05 LB Ř.KM 1,715'!$C$45:$J$71,'05 - SO 05 LB Ř.KM 1,715'!$C$77:$J$195</definedName>
    <definedName name="_xlnm.Print_Titles" localSheetId="6">'05 - SO 05 LB Ř.KM 1,715'!$89:$89</definedName>
    <definedName name="_xlnm._FilterDatabase" localSheetId="7" hidden="1">'06 - SO 06 PB Ř.KM 2,116'!$C$89:$K$197</definedName>
    <definedName name="_xlnm.Print_Area" localSheetId="7">'06 - SO 06 PB Ř.KM 2,116'!$C$4:$J$39,'06 - SO 06 PB Ř.KM 2,116'!$C$45:$J$71,'06 - SO 06 PB Ř.KM 2,116'!$C$77:$J$197</definedName>
    <definedName name="_xlnm.Print_Titles" localSheetId="7">'06 - SO 06 PB Ř.KM 2,116'!$89:$89</definedName>
    <definedName name="_xlnm._FilterDatabase" localSheetId="8" hidden="1">'07 - SO 07 LB Ř.KM 2,427'!$C$89:$K$195</definedName>
    <definedName name="_xlnm.Print_Area" localSheetId="8">'07 - SO 07 LB Ř.KM 2,427'!$C$4:$J$39,'07 - SO 07 LB Ř.KM 2,427'!$C$45:$J$71,'07 - SO 07 LB Ř.KM 2,427'!$C$77:$J$195</definedName>
    <definedName name="_xlnm.Print_Titles" localSheetId="8">'07 - SO 07 LB Ř.KM 2,427'!$89:$89</definedName>
    <definedName name="_xlnm._FilterDatabase" localSheetId="9" hidden="1">'08 - SO 08 LB Ř.KM 2,439'!$C$89:$K$208</definedName>
    <definedName name="_xlnm.Print_Area" localSheetId="9">'08 - SO 08 LB Ř.KM 2,439'!$C$4:$J$39,'08 - SO 08 LB Ř.KM 2,439'!$C$45:$J$71,'08 - SO 08 LB Ř.KM 2,439'!$C$77:$J$208</definedName>
    <definedName name="_xlnm.Print_Titles" localSheetId="9">'08 - SO 08 LB Ř.KM 2,439'!$89:$89</definedName>
    <definedName name="_xlnm._FilterDatabase" localSheetId="10" hidden="1">'09 - SO 09 PB Ř.KM 2,758'!$C$89:$K$195</definedName>
    <definedName name="_xlnm.Print_Area" localSheetId="10">'09 - SO 09 PB Ř.KM 2,758'!$C$4:$J$39,'09 - SO 09 PB Ř.KM 2,758'!$C$45:$J$71,'09 - SO 09 PB Ř.KM 2,758'!$C$77:$J$195</definedName>
    <definedName name="_xlnm.Print_Titles" localSheetId="10">'09 - SO 09 PB Ř.KM 2,758'!$89:$89</definedName>
    <definedName name="_xlnm._FilterDatabase" localSheetId="11" hidden="1">'10 - SO 10 LB Ř.KM 3,117'!$C$89:$K$195</definedName>
    <definedName name="_xlnm.Print_Area" localSheetId="11">'10 - SO 10 LB Ř.KM 3,117'!$C$4:$J$39,'10 - SO 10 LB Ř.KM 3,117'!$C$45:$J$71,'10 - SO 10 LB Ř.KM 3,117'!$C$77:$J$195</definedName>
    <definedName name="_xlnm.Print_Titles" localSheetId="11">'10 - SO 10 LB Ř.KM 3,117'!$89:$89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65"/>
  <c i="12" r="J35"/>
  <c i="1" r="AX65"/>
  <c i="12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48"/>
  <c i="11" r="J37"/>
  <c r="J36"/>
  <c i="1" r="AY64"/>
  <c i="11" r="J35"/>
  <c i="1" r="AX64"/>
  <c i="11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80"/>
  <c i="10" r="J37"/>
  <c r="J36"/>
  <c i="1" r="AY63"/>
  <c i="10" r="J35"/>
  <c i="1" r="AX63"/>
  <c i="10" r="BI207"/>
  <c r="BH207"/>
  <c r="BG207"/>
  <c r="BF207"/>
  <c r="T207"/>
  <c r="T206"/>
  <c r="R207"/>
  <c r="R206"/>
  <c r="P207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71"/>
  <c r="BH171"/>
  <c r="BG171"/>
  <c r="BF171"/>
  <c r="T171"/>
  <c r="R171"/>
  <c r="P171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80"/>
  <c i="9" r="J37"/>
  <c r="J36"/>
  <c i="1" r="AY62"/>
  <c i="9" r="J35"/>
  <c i="1" r="AX62"/>
  <c i="9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80"/>
  <c i="8" r="J37"/>
  <c r="J36"/>
  <c i="1" r="AY61"/>
  <c i="8" r="J35"/>
  <c i="1" r="AX61"/>
  <c i="8"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80"/>
  <c i="7" r="J37"/>
  <c r="J36"/>
  <c i="1" r="AY60"/>
  <c i="7" r="J35"/>
  <c i="1" r="AX60"/>
  <c i="7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48"/>
  <c i="6" r="J37"/>
  <c r="J36"/>
  <c i="1" r="AY59"/>
  <c i="6" r="J35"/>
  <c i="1" r="AX59"/>
  <c i="6"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32"/>
  <c r="BH232"/>
  <c r="BG232"/>
  <c r="BF232"/>
  <c r="T232"/>
  <c r="T222"/>
  <c r="R232"/>
  <c r="R222"/>
  <c r="P232"/>
  <c r="P222"/>
  <c r="BI223"/>
  <c r="BH223"/>
  <c r="BG223"/>
  <c r="BF223"/>
  <c r="T223"/>
  <c r="R223"/>
  <c r="P223"/>
  <c r="BI213"/>
  <c r="BH213"/>
  <c r="BG213"/>
  <c r="BF213"/>
  <c r="T213"/>
  <c r="T212"/>
  <c r="T204"/>
  <c r="R213"/>
  <c r="R212"/>
  <c r="R204"/>
  <c r="P213"/>
  <c r="P212"/>
  <c r="BI205"/>
  <c r="BH205"/>
  <c r="BG205"/>
  <c r="BF205"/>
  <c r="T205"/>
  <c r="R205"/>
  <c r="P205"/>
  <c r="P204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77"/>
  <c r="BH177"/>
  <c r="BG177"/>
  <c r="BF177"/>
  <c r="T177"/>
  <c r="R177"/>
  <c r="P177"/>
  <c r="BI166"/>
  <c r="BH166"/>
  <c r="BG166"/>
  <c r="BF166"/>
  <c r="T166"/>
  <c r="R166"/>
  <c r="P166"/>
  <c r="BI155"/>
  <c r="BH155"/>
  <c r="BG155"/>
  <c r="BF155"/>
  <c r="T155"/>
  <c r="R155"/>
  <c r="P155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BI126"/>
  <c r="BH126"/>
  <c r="BG126"/>
  <c r="BF126"/>
  <c r="T126"/>
  <c r="R126"/>
  <c r="P126"/>
  <c r="BI123"/>
  <c r="BH123"/>
  <c r="BG123"/>
  <c r="BF123"/>
  <c r="T123"/>
  <c r="R123"/>
  <c r="P123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4"/>
  <c r="F54"/>
  <c r="F52"/>
  <c r="E50"/>
  <c r="J24"/>
  <c r="E24"/>
  <c r="J55"/>
  <c r="J23"/>
  <c r="J18"/>
  <c r="E18"/>
  <c r="F88"/>
  <c r="J17"/>
  <c r="J12"/>
  <c r="J52"/>
  <c r="E7"/>
  <c r="E81"/>
  <c i="5" r="J37"/>
  <c r="J36"/>
  <c i="1" r="AY58"/>
  <c i="5" r="J35"/>
  <c i="1" r="AX58"/>
  <c i="5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80"/>
  <c i="4" r="J37"/>
  <c r="J36"/>
  <c i="1" r="AY57"/>
  <c i="4" r="J35"/>
  <c i="1" r="AX57"/>
  <c i="4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80"/>
  <c i="3" r="J37"/>
  <c r="J36"/>
  <c i="1" r="AY56"/>
  <c i="3" r="J35"/>
  <c i="1" r="AX56"/>
  <c i="3"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48"/>
  <c i="2" r="J37"/>
  <c r="J36"/>
  <c i="1" r="AY55"/>
  <c i="2" r="J35"/>
  <c i="1" r="AX55"/>
  <c i="2"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52"/>
  <c r="E7"/>
  <c r="E70"/>
  <c i="1" r="L50"/>
  <c r="AM50"/>
  <c r="AM49"/>
  <c r="L49"/>
  <c r="AM47"/>
  <c r="L47"/>
  <c r="L45"/>
  <c r="L44"/>
  <c i="2" r="J104"/>
  <c i="4" r="J124"/>
  <c i="6" r="BK135"/>
  <c i="7" r="J97"/>
  <c i="10" r="BK199"/>
  <c i="11" r="BK158"/>
  <c i="12" r="J158"/>
  <c i="3" r="J103"/>
  <c i="5" r="J191"/>
  <c i="7" r="BK174"/>
  <c i="9" r="BK109"/>
  <c i="11" r="BK118"/>
  <c i="12" r="BK174"/>
  <c i="10" r="BK186"/>
  <c i="11" r="J101"/>
  <c i="12" r="BK163"/>
  <c i="3" r="BK151"/>
  <c i="4" r="BK169"/>
  <c i="8" r="BK180"/>
  <c r="J130"/>
  <c i="11" r="J95"/>
  <c i="2" r="BK82"/>
  <c i="4" r="J147"/>
  <c i="5" r="J194"/>
  <c i="7" r="BK124"/>
  <c i="4" r="BK93"/>
  <c r="BK118"/>
  <c i="8" r="BK97"/>
  <c i="9" r="J180"/>
  <c i="12" r="J147"/>
  <c i="3" r="BK142"/>
  <c i="5" r="J124"/>
  <c i="8" r="J169"/>
  <c i="10" r="J171"/>
  <c i="11" r="J105"/>
  <c i="2" r="J88"/>
  <c i="4" r="J186"/>
  <c i="5" r="BK174"/>
  <c i="7" r="BK130"/>
  <c i="10" r="BK201"/>
  <c i="12" r="J116"/>
  <c i="3" r="J194"/>
  <c i="7" r="J116"/>
  <c i="9" r="BK101"/>
  <c i="11" r="BK169"/>
  <c i="12" r="J151"/>
  <c i="3" r="BK194"/>
  <c i="5" r="J153"/>
  <c i="6" r="BK133"/>
  <c i="7" r="BK105"/>
  <c i="9" r="BK158"/>
  <c i="12" r="J182"/>
  <c i="5" r="J147"/>
  <c i="6" r="J102"/>
  <c i="7" r="J130"/>
  <c i="9" r="BK169"/>
  <c i="11" r="BK151"/>
  <c i="12" r="BK147"/>
  <c i="3" r="J107"/>
  <c i="6" r="BK247"/>
  <c i="7" r="BK182"/>
  <c i="8" r="BK118"/>
  <c i="11" r="BK191"/>
  <c i="12" r="J109"/>
  <c i="4" r="BK188"/>
  <c r="BK147"/>
  <c i="6" r="J123"/>
  <c i="12" r="J105"/>
  <c i="4" r="J97"/>
  <c i="7" r="BK109"/>
  <c i="8" r="J118"/>
  <c i="9" r="J169"/>
  <c i="10" r="BK148"/>
  <c i="12" r="J101"/>
  <c i="3" r="J112"/>
  <c i="5" r="J184"/>
  <c i="6" r="J193"/>
  <c i="7" r="BK95"/>
  <c i="3" r="J142"/>
  <c i="6" r="BK245"/>
  <c i="8" r="J116"/>
  <c i="10" r="BK189"/>
  <c i="11" r="J188"/>
  <c i="2" r="J84"/>
  <c i="4" r="J136"/>
  <c i="6" r="BK116"/>
  <c i="7" r="J169"/>
  <c i="9" r="BK112"/>
  <c i="11" r="J112"/>
  <c i="3" r="J182"/>
  <c i="4" r="BK109"/>
  <c i="6" r="J177"/>
  <c i="9" r="J153"/>
  <c i="10" r="BK204"/>
  <c i="11" r="BK95"/>
  <c i="3" r="BK153"/>
  <c i="5" r="J142"/>
  <c i="7" r="J147"/>
  <c i="11" r="BK101"/>
  <c i="4" r="BK105"/>
  <c i="6" r="BK123"/>
  <c i="7" r="J153"/>
  <c i="8" r="BK112"/>
  <c i="10" r="BK118"/>
  <c i="1" r="AS54"/>
  <c i="8" r="J147"/>
  <c i="10" r="J101"/>
  <c i="11" r="BK180"/>
  <c i="2" r="J90"/>
  <c i="5" r="J136"/>
  <c i="7" r="J163"/>
  <c i="8" r="J95"/>
  <c i="9" r="J109"/>
  <c i="12" r="BK186"/>
  <c i="2" r="J96"/>
  <c i="6" r="BK213"/>
  <c i="7" r="J105"/>
  <c i="8" r="BK158"/>
  <c i="10" r="J201"/>
  <c i="11" r="BK186"/>
  <c i="10" r="BK190"/>
  <c i="11" r="J184"/>
  <c i="3" r="J93"/>
  <c i="4" r="BK191"/>
  <c i="8" r="J180"/>
  <c i="9" r="J158"/>
  <c i="10" r="BK153"/>
  <c i="12" r="J191"/>
  <c i="2" r="J103"/>
  <c i="3" r="BK97"/>
  <c i="4" r="J130"/>
  <c i="6" r="BK177"/>
  <c i="2" r="BK84"/>
  <c i="4" r="J158"/>
  <c i="6" r="J126"/>
  <c i="9" r="J188"/>
  <c i="12" r="J95"/>
  <c i="4" r="BK153"/>
  <c i="6" r="J144"/>
  <c i="8" r="J163"/>
  <c i="9" r="BK93"/>
  <c i="11" r="BK147"/>
  <c i="3" r="BK184"/>
  <c i="5" r="J116"/>
  <c i="7" r="J142"/>
  <c i="9" r="J93"/>
  <c i="11" r="J158"/>
  <c i="4" r="BK112"/>
  <c i="7" r="J174"/>
  <c i="8" r="BK193"/>
  <c i="9" r="BK118"/>
  <c i="11" r="BK112"/>
  <c i="12" r="BK151"/>
  <c i="3" r="BK174"/>
  <c i="5" r="BK97"/>
  <c i="8" r="J186"/>
  <c i="9" r="J95"/>
  <c i="10" r="BK116"/>
  <c i="11" r="BK184"/>
  <c i="2" r="J94"/>
  <c i="4" r="J105"/>
  <c i="6" r="J166"/>
  <c i="7" r="J180"/>
  <c i="8" r="BK147"/>
  <c i="10" r="BK207"/>
  <c i="12" r="J118"/>
  <c i="9" r="BK182"/>
  <c i="10" r="J148"/>
  <c i="2" r="J82"/>
  <c i="4" r="J93"/>
  <c i="8" r="J184"/>
  <c i="10" r="BK187"/>
  <c i="12" r="BK191"/>
  <c r="BK93"/>
  <c i="3" r="BK95"/>
  <c i="5" r="J169"/>
  <c i="6" r="J135"/>
  <c i="2" r="BK94"/>
  <c i="4" r="J109"/>
  <c i="5" r="BK130"/>
  <c i="9" r="BK174"/>
  <c i="11" r="BK116"/>
  <c i="3" r="BK188"/>
  <c i="5" r="J158"/>
  <c i="6" r="J94"/>
  <c i="7" r="J158"/>
  <c i="8" r="J136"/>
  <c i="2" r="BK99"/>
  <c i="4" r="BK174"/>
  <c i="6" r="BK94"/>
  <c i="8" r="BK184"/>
  <c i="11" r="J182"/>
  <c i="3" r="BK169"/>
  <c i="6" r="BK232"/>
  <c i="8" r="BK188"/>
  <c i="9" r="J163"/>
  <c i="10" r="J105"/>
  <c i="12" r="J188"/>
  <c i="5" r="J95"/>
  <c i="7" r="BK184"/>
  <c i="9" r="BK188"/>
  <c i="11" r="J186"/>
  <c i="2" r="J100"/>
  <c i="4" r="J95"/>
  <c i="6" r="J245"/>
  <c i="8" r="BK151"/>
  <c i="10" r="BK171"/>
  <c i="11" r="J109"/>
  <c i="2" r="BK104"/>
  <c i="3" r="J99"/>
  <c i="5" r="BK142"/>
  <c i="6" r="BK186"/>
  <c i="8" r="J153"/>
  <c r="J105"/>
  <c i="9" r="J186"/>
  <c i="10" r="J199"/>
  <c i="12" r="J163"/>
  <c i="4" r="J116"/>
  <c i="6" r="J186"/>
  <c i="7" r="J194"/>
  <c i="3" r="BK186"/>
  <c i="5" r="BK182"/>
  <c i="8" r="J151"/>
  <c i="9" r="BK151"/>
  <c i="11" r="BK136"/>
  <c i="12" r="BK109"/>
  <c i="4" r="BK186"/>
  <c i="5" r="J186"/>
  <c i="6" r="BK257"/>
  <c i="7" r="J191"/>
  <c i="9" r="BK116"/>
  <c i="11" r="J169"/>
  <c i="2" r="BK101"/>
  <c i="5" r="J112"/>
  <c i="6" r="BK109"/>
  <c i="10" r="J153"/>
  <c i="12" r="BK180"/>
  <c i="3" r="J124"/>
  <c i="6" r="J223"/>
  <c i="7" r="J118"/>
  <c i="11" r="J174"/>
  <c i="3" r="BK182"/>
  <c i="6" r="J109"/>
  <c i="8" r="J112"/>
  <c i="9" r="BK124"/>
  <c i="10" r="BK160"/>
  <c i="12" r="BK136"/>
  <c i="3" r="BK147"/>
  <c i="5" r="BK180"/>
  <c i="6" r="J252"/>
  <c i="8" r="BK109"/>
  <c i="10" r="J187"/>
  <c i="11" r="J180"/>
  <c i="4" r="J169"/>
  <c i="6" r="BK223"/>
  <c i="7" r="BK180"/>
  <c i="8" r="J93"/>
  <c i="9" r="J112"/>
  <c i="11" r="BK163"/>
  <c i="9" r="BK147"/>
  <c i="10" r="J182"/>
  <c i="12" r="BK182"/>
  <c r="BK112"/>
  <c i="3" r="J97"/>
  <c i="6" r="BK166"/>
  <c i="8" r="J188"/>
  <c i="9" r="J142"/>
  <c i="10" r="J112"/>
  <c i="2" r="J99"/>
  <c i="4" r="BK151"/>
  <c i="5" r="BK169"/>
  <c i="6" r="J249"/>
  <c i="3" r="BK163"/>
  <c i="4" r="BK182"/>
  <c i="6" r="BK144"/>
  <c i="9" r="J182"/>
  <c i="11" r="J118"/>
  <c i="12" r="BK158"/>
  <c i="3" r="J147"/>
  <c i="5" r="J105"/>
  <c i="6" r="BK242"/>
  <c i="8" r="BK163"/>
  <c i="12" r="J155"/>
  <c i="5" r="J109"/>
  <c i="6" r="J197"/>
  <c i="9" r="J151"/>
  <c i="11" r="J97"/>
  <c i="2" r="J92"/>
  <c i="4" r="BK124"/>
  <c i="7" r="BK118"/>
  <c i="10" r="J184"/>
  <c i="2" r="BK90"/>
  <c i="4" r="J142"/>
  <c i="5" r="BK191"/>
  <c i="8" r="BK130"/>
  <c i="9" r="J105"/>
  <c i="11" r="BK174"/>
  <c r="J147"/>
  <c i="4" r="J180"/>
  <c i="5" r="BK112"/>
  <c i="6" r="J260"/>
  <c i="8" r="J174"/>
  <c i="9" r="J101"/>
  <c i="11" r="J124"/>
  <c i="12" r="BK130"/>
  <c i="10" r="J165"/>
  <c i="11" r="J93"/>
  <c i="3" r="BK116"/>
  <c i="5" r="BK136"/>
  <c i="7" r="BK116"/>
  <c i="9" r="BK186"/>
  <c i="10" r="BK101"/>
  <c i="8" r="BK116"/>
  <c i="10" r="J155"/>
  <c i="12" r="BK118"/>
  <c i="3" r="BK112"/>
  <c i="4" r="J112"/>
  <c i="5" r="BK151"/>
  <c i="7" r="BK151"/>
  <c i="9" r="BK180"/>
  <c i="10" r="J190"/>
  <c r="J93"/>
  <c i="12" r="BK194"/>
  <c i="2" r="J98"/>
  <c i="4" r="J182"/>
  <c i="5" r="BK184"/>
  <c i="6" r="BK254"/>
  <c i="7" r="BK112"/>
  <c i="11" r="BK109"/>
  <c i="4" r="J151"/>
  <c i="5" r="BK188"/>
  <c i="7" r="BK191"/>
  <c i="9" r="J147"/>
  <c i="11" r="J163"/>
  <c i="3" r="BK191"/>
  <c i="5" r="BK124"/>
  <c i="7" r="BK142"/>
  <c i="8" r="BK136"/>
  <c i="9" r="BK153"/>
  <c i="12" r="J93"/>
  <c i="4" r="BK101"/>
  <c i="6" r="J155"/>
  <c i="7" r="J109"/>
  <c i="9" r="J136"/>
  <c i="11" r="BK130"/>
  <c i="12" r="BK169"/>
  <c i="3" r="BK124"/>
  <c i="4" r="BK163"/>
  <c i="6" r="BK102"/>
  <c i="7" r="BK153"/>
  <c i="8" r="BK142"/>
  <c i="10" r="J142"/>
  <c i="12" r="J124"/>
  <c i="3" r="J191"/>
  <c r="BK130"/>
  <c i="5" r="BK158"/>
  <c i="6" r="J257"/>
  <c i="9" r="J97"/>
  <c i="10" r="BK97"/>
  <c i="9" r="J118"/>
  <c i="10" r="J97"/>
  <c i="11" r="BK182"/>
  <c i="3" r="J118"/>
  <c i="4" r="BK184"/>
  <c i="7" r="BK188"/>
  <c i="8" r="J158"/>
  <c i="10" r="J95"/>
  <c i="12" r="BK97"/>
  <c i="3" r="BK180"/>
  <c i="4" r="J194"/>
  <c i="6" r="J133"/>
  <c i="7" r="J136"/>
  <c i="3" r="J158"/>
  <c i="5" r="BK194"/>
  <c i="10" r="BK136"/>
  <c i="12" r="J174"/>
  <c i="4" r="J191"/>
  <c i="5" r="BK147"/>
  <c i="7" r="J184"/>
  <c i="9" r="J130"/>
  <c i="11" r="BK93"/>
  <c i="2" r="BK86"/>
  <c i="4" r="BK136"/>
  <c i="6" r="BK155"/>
  <c i="8" r="J196"/>
  <c i="9" r="J191"/>
  <c i="10" r="BK109"/>
  <c i="2" r="BK88"/>
  <c i="4" r="BK95"/>
  <c i="7" r="J124"/>
  <c i="10" r="J207"/>
  <c i="12" r="J184"/>
  <c i="3" r="J153"/>
  <c i="5" r="BK186"/>
  <c i="6" r="J213"/>
  <c i="8" r="BK169"/>
  <c i="9" r="J184"/>
  <c i="10" r="J204"/>
  <c i="12" r="J97"/>
  <c i="10" r="BK182"/>
  <c i="11" r="J136"/>
  <c i="2" r="BK100"/>
  <c i="3" r="BK93"/>
  <c i="7" r="J182"/>
  <c i="8" r="BK101"/>
  <c i="11" r="J191"/>
  <c i="3" r="BK103"/>
  <c i="4" r="BK130"/>
  <c i="5" r="J182"/>
  <c i="7" r="BK169"/>
  <c i="3" r="BK118"/>
  <c i="5" r="BK163"/>
  <c i="6" r="J98"/>
  <c i="8" r="J142"/>
  <c i="10" r="J194"/>
  <c i="11" r="J130"/>
  <c i="3" r="J174"/>
  <c i="4" r="J188"/>
  <c i="6" r="BK98"/>
  <c i="9" r="BK97"/>
  <c i="10" r="BK105"/>
  <c i="12" r="BK105"/>
  <c i="3" r="J116"/>
  <c i="6" r="J247"/>
  <c i="9" r="BK191"/>
  <c i="10" r="J160"/>
  <c i="11" r="BK188"/>
  <c i="5" r="J101"/>
  <c i="7" r="J101"/>
  <c i="8" r="BK196"/>
  <c i="10" r="J118"/>
  <c i="12" r="BK124"/>
  <c i="4" r="BK97"/>
  <c i="5" r="J118"/>
  <c i="6" r="BK205"/>
  <c i="8" r="BK153"/>
  <c i="10" r="J186"/>
  <c i="2" r="BK98"/>
  <c i="4" r="J163"/>
  <c i="5" r="J163"/>
  <c i="7" r="BK136"/>
  <c i="8" r="J124"/>
  <c i="10" r="BK184"/>
  <c i="11" r="BK194"/>
  <c i="3" r="J95"/>
  <c i="5" r="J93"/>
  <c i="7" r="BK147"/>
  <c i="9" r="BK130"/>
  <c i="12" r="J142"/>
  <c i="3" r="BK107"/>
  <c i="4" r="J184"/>
  <c i="5" r="BK153"/>
  <c i="8" r="BK93"/>
  <c i="9" r="J194"/>
  <c i="10" r="J124"/>
  <c i="12" r="J180"/>
  <c i="9" r="BK136"/>
  <c i="12" r="J186"/>
  <c r="BK116"/>
  <c i="4" r="J153"/>
  <c i="7" r="BK93"/>
  <c i="8" r="BK105"/>
  <c i="10" r="J116"/>
  <c i="2" r="BK92"/>
  <c i="10" r="BK130"/>
  <c i="2" r="BK96"/>
  <c i="4" r="BK116"/>
  <c i="6" r="BK126"/>
  <c i="8" r="BK174"/>
  <c i="10" r="J176"/>
  <c i="11" r="BK105"/>
  <c i="12" r="J130"/>
  <c i="3" r="J180"/>
  <c i="5" r="BK116"/>
  <c i="6" r="J232"/>
  <c i="7" r="J112"/>
  <c i="10" r="BK93"/>
  <c i="2" r="BK103"/>
  <c i="5" r="J188"/>
  <c i="6" r="BK193"/>
  <c i="8" r="J109"/>
  <c i="9" r="J174"/>
  <c i="11" r="BK124"/>
  <c i="3" r="J188"/>
  <c i="5" r="BK118"/>
  <c i="6" r="J242"/>
  <c i="7" r="BK158"/>
  <c i="8" r="BK95"/>
  <c i="10" r="BK112"/>
  <c i="12" r="BK142"/>
  <c i="4" r="J118"/>
  <c i="6" r="J205"/>
  <c i="8" r="BK190"/>
  <c i="10" r="BK124"/>
  <c i="11" r="J151"/>
  <c i="4" r="J101"/>
  <c i="5" r="J97"/>
  <c i="6" r="J116"/>
  <c i="9" r="BK95"/>
  <c i="10" r="BK176"/>
  <c i="11" r="BK155"/>
  <c i="3" r="J186"/>
  <c i="4" r="BK158"/>
  <c i="5" r="BK109"/>
  <c i="7" r="J151"/>
  <c i="8" r="BK186"/>
  <c i="9" r="BK184"/>
  <c i="11" r="J116"/>
  <c i="9" r="J124"/>
  <c i="12" r="J112"/>
  <c i="3" r="J163"/>
  <c r="BK158"/>
  <c i="5" r="J130"/>
  <c i="6" r="BK260"/>
  <c i="2" r="J101"/>
  <c i="5" r="BK93"/>
  <c i="8" r="J193"/>
  <c i="9" r="BK163"/>
  <c i="10" r="J136"/>
  <c i="2" r="J86"/>
  <c i="3" r="BK99"/>
  <c i="4" r="J174"/>
  <c i="7" r="BK97"/>
  <c r="J93"/>
  <c i="9" r="BK142"/>
  <c i="10" r="BK142"/>
  <c i="12" r="BK101"/>
  <c i="3" r="J151"/>
  <c i="5" r="BK105"/>
  <c i="7" r="BK163"/>
  <c i="9" r="BK105"/>
  <c i="11" r="J194"/>
  <c i="3" r="J169"/>
  <c i="4" r="BK194"/>
  <c i="5" r="J151"/>
  <c i="8" r="J97"/>
  <c i="11" r="J155"/>
  <c i="12" r="BK155"/>
  <c i="4" r="BK180"/>
  <c i="7" r="J186"/>
  <c i="8" r="BK124"/>
  <c i="10" r="J109"/>
  <c i="11" r="BK142"/>
  <c i="3" r="J184"/>
  <c i="6" r="BK249"/>
  <c i="7" r="J95"/>
  <c i="9" r="J116"/>
  <c i="11" r="J142"/>
  <c i="12" r="J136"/>
  <c i="10" r="J130"/>
  <c i="12" r="BK95"/>
  <c i="5" r="BK101"/>
  <c i="7" r="BK186"/>
  <c i="8" r="J182"/>
  <c i="10" r="BK194"/>
  <c i="5" r="J174"/>
  <c i="8" r="BK182"/>
  <c i="10" r="J189"/>
  <c i="12" r="BK188"/>
  <c i="3" r="J130"/>
  <c i="5" r="BK95"/>
  <c i="6" r="BK197"/>
  <c i="7" r="J188"/>
  <c i="8" r="J101"/>
  <c i="10" r="BK95"/>
  <c i="12" r="BK184"/>
  <c i="3" r="BK136"/>
  <c i="6" r="BK252"/>
  <c i="7" r="BK101"/>
  <c i="10" r="BK165"/>
  <c i="12" r="J194"/>
  <c i="3" r="J136"/>
  <c i="5" r="J180"/>
  <c i="10" r="BK155"/>
  <c i="4" r="BK142"/>
  <c i="6" r="J254"/>
  <c i="7" r="BK194"/>
  <c i="8" r="J190"/>
  <c i="9" r="BK194"/>
  <c i="11" r="BK97"/>
  <c i="12" r="J169"/>
  <c i="3" l="1" r="P123"/>
  <c r="P122"/>
  <c r="R168"/>
  <c r="R157"/>
  <c i="4" r="P111"/>
  <c r="P92"/>
  <c r="R185"/>
  <c i="5" r="P111"/>
  <c r="P92"/>
  <c r="R185"/>
  <c i="6" r="P143"/>
  <c r="P142"/>
  <c i="8" r="P111"/>
  <c r="P92"/>
  <c r="R168"/>
  <c r="R157"/>
  <c r="P187"/>
  <c i="9" r="BK168"/>
  <c r="J168"/>
  <c r="J67"/>
  <c r="BK185"/>
  <c r="J185"/>
  <c r="J69"/>
  <c i="10" r="R111"/>
  <c r="R92"/>
  <c r="BK170"/>
  <c r="J170"/>
  <c r="J67"/>
  <c i="11" r="R111"/>
  <c r="R92"/>
  <c r="BK168"/>
  <c r="J168"/>
  <c r="J67"/>
  <c r="R185"/>
  <c i="2" r="R81"/>
  <c r="R80"/>
  <c i="3" r="R111"/>
  <c r="R92"/>
  <c r="P179"/>
  <c i="4" r="R123"/>
  <c r="R122"/>
  <c r="P179"/>
  <c i="5" r="R111"/>
  <c r="R92"/>
  <c r="BK168"/>
  <c r="J168"/>
  <c r="J67"/>
  <c r="P179"/>
  <c i="8" r="P123"/>
  <c r="P122"/>
  <c r="R179"/>
  <c i="9" r="P123"/>
  <c r="P122"/>
  <c r="T168"/>
  <c r="T157"/>
  <c i="10" r="R123"/>
  <c r="R122"/>
  <c r="P198"/>
  <c i="11" r="R123"/>
  <c r="R122"/>
  <c r="T168"/>
  <c r="T157"/>
  <c i="3" r="BK179"/>
  <c r="J179"/>
  <c r="J68"/>
  <c i="4" r="P168"/>
  <c r="P157"/>
  <c r="T185"/>
  <c i="5" r="BK123"/>
  <c r="J123"/>
  <c r="J64"/>
  <c r="BK179"/>
  <c r="J179"/>
  <c r="J68"/>
  <c i="6" r="BK143"/>
  <c r="J143"/>
  <c r="J64"/>
  <c r="T244"/>
  <c i="7" r="P111"/>
  <c r="P92"/>
  <c r="P168"/>
  <c r="P157"/>
  <c r="R185"/>
  <c i="8" r="BK123"/>
  <c r="J123"/>
  <c r="J64"/>
  <c r="P179"/>
  <c r="T187"/>
  <c i="9" r="T123"/>
  <c r="T122"/>
  <c r="T179"/>
  <c i="10" r="BK123"/>
  <c r="J123"/>
  <c r="J64"/>
  <c r="T181"/>
  <c i="11" r="P168"/>
  <c r="P157"/>
  <c r="P185"/>
  <c i="12" r="BK111"/>
  <c r="J111"/>
  <c r="J62"/>
  <c i="3" r="BK123"/>
  <c r="J123"/>
  <c r="J64"/>
  <c r="BK185"/>
  <c r="J185"/>
  <c r="J69"/>
  <c i="4" r="R111"/>
  <c r="R92"/>
  <c r="BK185"/>
  <c r="J185"/>
  <c r="J69"/>
  <c i="5" r="P168"/>
  <c r="P157"/>
  <c r="T185"/>
  <c i="6" r="T125"/>
  <c r="T93"/>
  <c r="R251"/>
  <c i="7" r="P123"/>
  <c r="P122"/>
  <c r="T179"/>
  <c i="9" r="BK123"/>
  <c r="J123"/>
  <c r="J64"/>
  <c r="P179"/>
  <c i="10" r="T111"/>
  <c r="T92"/>
  <c r="P181"/>
  <c i="11" r="T111"/>
  <c r="T92"/>
  <c r="R179"/>
  <c i="3" r="T111"/>
  <c r="T92"/>
  <c r="T185"/>
  <c i="5" r="P123"/>
  <c r="P122"/>
  <c r="T168"/>
  <c r="T157"/>
  <c i="6" r="BK125"/>
  <c r="J125"/>
  <c r="J62"/>
  <c i="7" r="BK179"/>
  <c r="J179"/>
  <c r="J68"/>
  <c i="8" r="BK168"/>
  <c r="J168"/>
  <c r="J67"/>
  <c r="BK187"/>
  <c r="J187"/>
  <c r="J69"/>
  <c i="9" r="BK111"/>
  <c r="J111"/>
  <c r="J62"/>
  <c i="10" r="R181"/>
  <c i="11" r="BK123"/>
  <c r="J123"/>
  <c r="J64"/>
  <c r="BK179"/>
  <c r="J179"/>
  <c r="J68"/>
  <c i="12" r="R123"/>
  <c r="R122"/>
  <c i="2" r="P81"/>
  <c r="P80"/>
  <c i="1" r="AU55"/>
  <c i="3" r="R123"/>
  <c r="R122"/>
  <c r="P185"/>
  <c i="4" r="T111"/>
  <c r="T92"/>
  <c r="BK179"/>
  <c r="J179"/>
  <c r="J68"/>
  <c i="5" r="BK111"/>
  <c r="J111"/>
  <c r="J62"/>
  <c r="T179"/>
  <c i="6" r="R143"/>
  <c r="R142"/>
  <c r="P244"/>
  <c i="7" r="T123"/>
  <c r="T122"/>
  <c r="T185"/>
  <c i="8" r="R111"/>
  <c r="R92"/>
  <c r="P168"/>
  <c r="P157"/>
  <c r="R187"/>
  <c i="9" r="BK179"/>
  <c r="J179"/>
  <c r="J68"/>
  <c i="10" r="P123"/>
  <c r="P122"/>
  <c r="BK198"/>
  <c r="J198"/>
  <c r="J69"/>
  <c i="11" r="BK111"/>
  <c r="J111"/>
  <c r="J62"/>
  <c r="R168"/>
  <c r="R157"/>
  <c r="BK185"/>
  <c r="J185"/>
  <c r="J69"/>
  <c i="12" r="T111"/>
  <c r="T92"/>
  <c r="P185"/>
  <c i="3" r="BK168"/>
  <c r="J168"/>
  <c r="J67"/>
  <c r="T179"/>
  <c i="4" r="BK111"/>
  <c r="J111"/>
  <c r="J62"/>
  <c r="BK168"/>
  <c r="J168"/>
  <c r="J67"/>
  <c r="P185"/>
  <c i="7" r="R123"/>
  <c r="R122"/>
  <c r="R179"/>
  <c i="9" r="R123"/>
  <c r="R122"/>
  <c r="R168"/>
  <c r="R157"/>
  <c r="T185"/>
  <c i="10" r="BK111"/>
  <c r="J111"/>
  <c r="J62"/>
  <c r="R170"/>
  <c r="R159"/>
  <c i="11" r="P111"/>
  <c r="P92"/>
  <c r="T185"/>
  <c i="12" r="BK123"/>
  <c r="J123"/>
  <c r="J64"/>
  <c r="BK179"/>
  <c r="J179"/>
  <c r="J68"/>
  <c r="R185"/>
  <c i="3" r="T123"/>
  <c r="T122"/>
  <c r="T168"/>
  <c r="T157"/>
  <c i="4" r="T123"/>
  <c r="T122"/>
  <c r="R179"/>
  <c i="5" r="R123"/>
  <c r="R122"/>
  <c r="BK185"/>
  <c r="J185"/>
  <c r="J69"/>
  <c i="6" r="BK251"/>
  <c r="J251"/>
  <c r="J70"/>
  <c i="7" r="BK123"/>
  <c r="J123"/>
  <c r="J64"/>
  <c r="P179"/>
  <c i="8" r="R123"/>
  <c r="R122"/>
  <c r="BK179"/>
  <c r="J179"/>
  <c r="J68"/>
  <c i="9" r="P111"/>
  <c r="P92"/>
  <c i="11" r="T123"/>
  <c r="T122"/>
  <c r="P179"/>
  <c i="12" r="R168"/>
  <c r="R157"/>
  <c i="4" r="T168"/>
  <c r="T157"/>
  <c i="6" r="BK244"/>
  <c r="J244"/>
  <c r="J69"/>
  <c i="7" r="BK168"/>
  <c r="J168"/>
  <c r="J67"/>
  <c r="P185"/>
  <c i="8" r="T111"/>
  <c r="T92"/>
  <c i="9" r="T111"/>
  <c r="T92"/>
  <c r="T91"/>
  <c r="T90"/>
  <c i="12" r="T123"/>
  <c r="T122"/>
  <c r="T168"/>
  <c r="T157"/>
  <c r="BK185"/>
  <c r="J185"/>
  <c r="J69"/>
  <c r="T185"/>
  <c i="2" r="T81"/>
  <c r="T80"/>
  <c i="3" r="BK111"/>
  <c r="J111"/>
  <c r="J62"/>
  <c r="R185"/>
  <c i="4" r="P123"/>
  <c r="P122"/>
  <c r="T179"/>
  <c i="6" r="T143"/>
  <c r="T142"/>
  <c r="T251"/>
  <c i="7" r="BK111"/>
  <c r="J111"/>
  <c r="J62"/>
  <c r="T168"/>
  <c r="T157"/>
  <c i="8" r="T123"/>
  <c r="T122"/>
  <c r="T179"/>
  <c i="9" r="R179"/>
  <c i="10" r="T170"/>
  <c r="T159"/>
  <c r="R198"/>
  <c i="11" r="P123"/>
  <c r="P122"/>
  <c r="T179"/>
  <c i="12" r="R111"/>
  <c r="R92"/>
  <c r="T179"/>
  <c i="5" r="T111"/>
  <c r="T92"/>
  <c r="R168"/>
  <c r="R157"/>
  <c r="P185"/>
  <c i="6" r="R125"/>
  <c r="R93"/>
  <c r="R92"/>
  <c r="R91"/>
  <c r="R244"/>
  <c i="7" r="R111"/>
  <c r="R92"/>
  <c r="R91"/>
  <c r="R90"/>
  <c r="R168"/>
  <c r="R157"/>
  <c i="9" r="P168"/>
  <c r="P157"/>
  <c r="P185"/>
  <c i="10" r="P111"/>
  <c r="P92"/>
  <c r="BK181"/>
  <c r="J181"/>
  <c r="J68"/>
  <c i="12" r="P111"/>
  <c r="P92"/>
  <c r="BK168"/>
  <c r="J168"/>
  <c r="J67"/>
  <c r="P179"/>
  <c i="2" r="BK81"/>
  <c r="J81"/>
  <c r="J60"/>
  <c i="3" r="P111"/>
  <c r="P92"/>
  <c r="P91"/>
  <c r="P90"/>
  <c i="1" r="AU56"/>
  <c i="3" r="P168"/>
  <c r="P157"/>
  <c r="R179"/>
  <c i="4" r="BK123"/>
  <c r="J123"/>
  <c r="J64"/>
  <c r="R168"/>
  <c r="R157"/>
  <c i="5" r="T123"/>
  <c r="T122"/>
  <c r="R179"/>
  <c i="6" r="P125"/>
  <c r="P93"/>
  <c r="P92"/>
  <c r="P91"/>
  <c i="1" r="AU59"/>
  <c i="6" r="P251"/>
  <c i="7" r="T111"/>
  <c r="T92"/>
  <c r="T91"/>
  <c r="T90"/>
  <c r="BK185"/>
  <c r="J185"/>
  <c r="J69"/>
  <c i="8" r="BK111"/>
  <c r="J111"/>
  <c r="J62"/>
  <c r="T168"/>
  <c r="T157"/>
  <c i="9" r="R111"/>
  <c r="R92"/>
  <c r="R91"/>
  <c r="R90"/>
  <c r="R185"/>
  <c i="10" r="T123"/>
  <c r="T122"/>
  <c r="P170"/>
  <c r="P159"/>
  <c r="T198"/>
  <c i="12" r="P123"/>
  <c r="P122"/>
  <c r="P168"/>
  <c r="P157"/>
  <c r="R179"/>
  <c i="3" r="BK193"/>
  <c r="J193"/>
  <c r="J70"/>
  <c r="BK162"/>
  <c r="J162"/>
  <c r="J66"/>
  <c i="6" r="BK93"/>
  <c i="7" r="BK162"/>
  <c r="J162"/>
  <c r="J66"/>
  <c i="4" r="BK92"/>
  <c r="J92"/>
  <c r="J61"/>
  <c i="8" r="BK162"/>
  <c r="J162"/>
  <c r="J66"/>
  <c i="11" r="BK92"/>
  <c i="5" r="BK92"/>
  <c i="10" r="BK206"/>
  <c r="J206"/>
  <c r="J70"/>
  <c i="12" r="BK92"/>
  <c r="J92"/>
  <c r="J61"/>
  <c r="BK162"/>
  <c r="J162"/>
  <c r="J66"/>
  <c i="5" r="BK193"/>
  <c r="J193"/>
  <c r="J70"/>
  <c i="6" r="BK259"/>
  <c r="J259"/>
  <c r="J71"/>
  <c i="7" r="BK157"/>
  <c r="J157"/>
  <c r="J65"/>
  <c i="8" r="BK92"/>
  <c r="BK195"/>
  <c r="J195"/>
  <c r="J70"/>
  <c i="11" r="BK162"/>
  <c r="J162"/>
  <c r="J66"/>
  <c i="5" r="BK162"/>
  <c r="J162"/>
  <c r="J66"/>
  <c i="9" r="BK193"/>
  <c r="J193"/>
  <c r="J70"/>
  <c i="3" r="BK92"/>
  <c r="J92"/>
  <c r="J61"/>
  <c i="10" r="BK164"/>
  <c r="J164"/>
  <c r="J66"/>
  <c i="4" r="BK162"/>
  <c r="J162"/>
  <c r="J66"/>
  <c i="7" r="BK193"/>
  <c r="J193"/>
  <c r="J70"/>
  <c i="12" r="BK193"/>
  <c r="J193"/>
  <c r="J70"/>
  <c i="6" r="BK222"/>
  <c r="J222"/>
  <c r="J67"/>
  <c i="7" r="BK92"/>
  <c r="J92"/>
  <c r="J61"/>
  <c i="8" r="BK157"/>
  <c r="J157"/>
  <c r="J65"/>
  <c i="6" r="BK241"/>
  <c r="J241"/>
  <c r="J68"/>
  <c i="9" r="BK162"/>
  <c r="J162"/>
  <c r="J66"/>
  <c i="10" r="BK92"/>
  <c r="J92"/>
  <c r="J61"/>
  <c i="11" r="BK193"/>
  <c r="J193"/>
  <c r="J70"/>
  <c i="6" r="BK212"/>
  <c r="J212"/>
  <c r="J66"/>
  <c i="12" r="BK157"/>
  <c r="J157"/>
  <c r="J65"/>
  <c i="4" r="BK193"/>
  <c r="J193"/>
  <c r="J70"/>
  <c i="11" r="J92"/>
  <c r="J61"/>
  <c i="12" r="BE95"/>
  <c r="BE155"/>
  <c r="BE101"/>
  <c r="BE109"/>
  <c r="BE118"/>
  <c r="BE147"/>
  <c r="J52"/>
  <c r="BE93"/>
  <c r="BE97"/>
  <c r="BE112"/>
  <c r="F55"/>
  <c r="BE124"/>
  <c r="BE116"/>
  <c r="E80"/>
  <c r="J87"/>
  <c r="BE130"/>
  <c r="BE136"/>
  <c r="BE158"/>
  <c r="BE191"/>
  <c r="BE105"/>
  <c r="BE142"/>
  <c r="BE151"/>
  <c r="BE169"/>
  <c r="BE186"/>
  <c r="BE188"/>
  <c i="11" r="BK122"/>
  <c r="J122"/>
  <c r="J63"/>
  <c i="12" r="BE163"/>
  <c r="BE184"/>
  <c r="BE194"/>
  <c r="BE174"/>
  <c r="BE180"/>
  <c r="BE182"/>
  <c i="10" r="BK122"/>
  <c r="J122"/>
  <c r="J63"/>
  <c i="11" r="J52"/>
  <c r="BE95"/>
  <c r="BE118"/>
  <c r="BE158"/>
  <c r="BE169"/>
  <c r="BE174"/>
  <c r="F55"/>
  <c r="J87"/>
  <c r="BE194"/>
  <c r="BE101"/>
  <c r="BE105"/>
  <c r="BE163"/>
  <c r="BE180"/>
  <c r="E48"/>
  <c r="BE184"/>
  <c r="BE186"/>
  <c r="BE142"/>
  <c r="BE147"/>
  <c r="BE182"/>
  <c r="BE188"/>
  <c r="BE191"/>
  <c r="BE112"/>
  <c r="BE116"/>
  <c r="BE124"/>
  <c r="BE130"/>
  <c r="BE151"/>
  <c r="BE93"/>
  <c r="BE97"/>
  <c r="BE109"/>
  <c r="BE136"/>
  <c r="BE155"/>
  <c i="10" r="F55"/>
  <c r="J87"/>
  <c r="BE95"/>
  <c r="BE165"/>
  <c r="BE186"/>
  <c r="BE148"/>
  <c r="BE207"/>
  <c i="9" r="BK92"/>
  <c r="J92"/>
  <c r="J61"/>
  <c i="10" r="BE109"/>
  <c r="BE116"/>
  <c r="BE189"/>
  <c r="BE201"/>
  <c r="E48"/>
  <c r="BE153"/>
  <c r="BE182"/>
  <c r="BE204"/>
  <c i="9" r="BK122"/>
  <c r="J122"/>
  <c r="J63"/>
  <c i="10" r="J52"/>
  <c r="BE93"/>
  <c r="BE190"/>
  <c r="BE118"/>
  <c r="BE160"/>
  <c r="BE105"/>
  <c r="BE155"/>
  <c r="BE187"/>
  <c r="BE199"/>
  <c r="BE101"/>
  <c r="BE124"/>
  <c r="BE130"/>
  <c r="BE136"/>
  <c r="BE97"/>
  <c r="BE112"/>
  <c r="BE142"/>
  <c r="BE184"/>
  <c r="BE171"/>
  <c r="BE176"/>
  <c r="BE194"/>
  <c i="9" r="BE109"/>
  <c i="8" r="J92"/>
  <c r="J61"/>
  <c i="9" r="BE151"/>
  <c r="BE153"/>
  <c r="BE180"/>
  <c r="F55"/>
  <c r="BE93"/>
  <c r="BE136"/>
  <c r="BE169"/>
  <c r="BE191"/>
  <c r="J55"/>
  <c r="BE97"/>
  <c r="BE158"/>
  <c r="BE194"/>
  <c r="E48"/>
  <c r="BE95"/>
  <c r="BE101"/>
  <c r="BE116"/>
  <c r="BE142"/>
  <c r="BE184"/>
  <c r="BE188"/>
  <c i="8" r="BK122"/>
  <c r="J122"/>
  <c r="J63"/>
  <c i="9" r="BE163"/>
  <c r="BE174"/>
  <c r="BE186"/>
  <c r="BE105"/>
  <c r="BE124"/>
  <c r="BE182"/>
  <c r="J84"/>
  <c r="BE130"/>
  <c r="BE112"/>
  <c r="BE118"/>
  <c r="BE147"/>
  <c i="8" r="BE118"/>
  <c r="BE124"/>
  <c r="J84"/>
  <c r="BE109"/>
  <c r="BE169"/>
  <c r="BE174"/>
  <c r="BE182"/>
  <c r="BE158"/>
  <c r="E48"/>
  <c r="J87"/>
  <c r="BE95"/>
  <c r="BE97"/>
  <c r="BE101"/>
  <c i="7" r="BK122"/>
  <c r="J122"/>
  <c r="J63"/>
  <c i="8" r="BE93"/>
  <c r="BE112"/>
  <c r="F55"/>
  <c r="BE130"/>
  <c r="BE188"/>
  <c r="BE136"/>
  <c r="BE142"/>
  <c r="BE153"/>
  <c r="BE116"/>
  <c r="BE180"/>
  <c r="BE105"/>
  <c r="BE184"/>
  <c r="BE151"/>
  <c r="BE147"/>
  <c r="BE163"/>
  <c r="BE186"/>
  <c r="BE190"/>
  <c r="BE193"/>
  <c r="BE196"/>
  <c i="6" r="BK142"/>
  <c r="J142"/>
  <c r="J63"/>
  <c i="7" r="BE101"/>
  <c r="F55"/>
  <c r="BE93"/>
  <c r="BE95"/>
  <c r="BE136"/>
  <c r="BE182"/>
  <c r="BE109"/>
  <c r="BE186"/>
  <c r="BE191"/>
  <c r="BE97"/>
  <c r="BE174"/>
  <c r="BE194"/>
  <c r="E80"/>
  <c r="BE112"/>
  <c r="BE151"/>
  <c r="BE118"/>
  <c r="BE153"/>
  <c r="BE163"/>
  <c r="BE169"/>
  <c r="J84"/>
  <c r="BE158"/>
  <c r="BE180"/>
  <c r="BE184"/>
  <c r="J87"/>
  <c r="BE105"/>
  <c r="BE124"/>
  <c r="BE130"/>
  <c r="BE116"/>
  <c r="BE188"/>
  <c i="6" r="J93"/>
  <c r="J61"/>
  <c i="7" r="BE142"/>
  <c r="BE147"/>
  <c i="5" r="J92"/>
  <c r="J61"/>
  <c i="6" r="J85"/>
  <c r="BE254"/>
  <c r="J88"/>
  <c r="BE133"/>
  <c r="BE144"/>
  <c r="BE245"/>
  <c r="BE257"/>
  <c r="BE197"/>
  <c r="BE213"/>
  <c r="BE249"/>
  <c i="5" r="BK157"/>
  <c r="J157"/>
  <c r="J65"/>
  <c i="6" r="E48"/>
  <c r="BE135"/>
  <c r="BE186"/>
  <c r="BE252"/>
  <c r="BE260"/>
  <c r="F55"/>
  <c r="BE94"/>
  <c r="BE166"/>
  <c r="BE205"/>
  <c r="BE242"/>
  <c i="5" r="BK122"/>
  <c r="J122"/>
  <c r="J63"/>
  <c i="6" r="BE155"/>
  <c r="BE177"/>
  <c r="BE98"/>
  <c r="BE247"/>
  <c r="BE232"/>
  <c r="BE102"/>
  <c r="BE109"/>
  <c r="BE116"/>
  <c r="BE223"/>
  <c r="BE123"/>
  <c r="BE126"/>
  <c r="BE193"/>
  <c i="5" r="J52"/>
  <c r="BE112"/>
  <c r="BE124"/>
  <c r="BE153"/>
  <c r="BE109"/>
  <c r="BE136"/>
  <c r="E48"/>
  <c r="F55"/>
  <c r="BE188"/>
  <c r="BE93"/>
  <c r="BE105"/>
  <c r="BE169"/>
  <c r="BE180"/>
  <c r="BE186"/>
  <c r="J87"/>
  <c r="BE95"/>
  <c r="BE147"/>
  <c r="BE191"/>
  <c r="BE194"/>
  <c r="BE118"/>
  <c r="BE116"/>
  <c r="BE163"/>
  <c r="BE182"/>
  <c i="4" r="BK122"/>
  <c r="J122"/>
  <c r="J63"/>
  <c i="5" r="BE97"/>
  <c r="BE174"/>
  <c r="BE184"/>
  <c r="BE151"/>
  <c r="BE101"/>
  <c r="BE130"/>
  <c r="BE142"/>
  <c r="BE158"/>
  <c i="4" r="J84"/>
  <c r="BE109"/>
  <c r="BE95"/>
  <c r="BE97"/>
  <c r="BE105"/>
  <c r="BE116"/>
  <c r="BE153"/>
  <c r="BE93"/>
  <c r="BE191"/>
  <c r="BE194"/>
  <c r="J87"/>
  <c r="BE112"/>
  <c r="BE118"/>
  <c r="BE142"/>
  <c r="BE188"/>
  <c r="E48"/>
  <c r="BE136"/>
  <c r="BE184"/>
  <c r="BE147"/>
  <c r="BE182"/>
  <c i="3" r="BK122"/>
  <c r="J122"/>
  <c r="J63"/>
  <c i="4" r="F55"/>
  <c r="BE158"/>
  <c r="BE180"/>
  <c r="BE186"/>
  <c r="BE124"/>
  <c r="BE130"/>
  <c r="BE151"/>
  <c r="BE174"/>
  <c r="BE101"/>
  <c r="BE163"/>
  <c r="BE169"/>
  <c i="3" r="BE124"/>
  <c r="BE151"/>
  <c r="J84"/>
  <c r="BE95"/>
  <c r="J87"/>
  <c r="BE93"/>
  <c r="BE103"/>
  <c r="BE107"/>
  <c r="BE153"/>
  <c r="BE186"/>
  <c r="BE188"/>
  <c i="2" r="BK80"/>
  <c r="J80"/>
  <c r="J59"/>
  <c i="3" r="E80"/>
  <c r="BE99"/>
  <c r="BE194"/>
  <c r="F55"/>
  <c r="BE163"/>
  <c r="BE174"/>
  <c r="BE180"/>
  <c r="BE130"/>
  <c r="BE169"/>
  <c r="BE116"/>
  <c r="BE136"/>
  <c r="BE112"/>
  <c r="BE142"/>
  <c r="BE191"/>
  <c r="BE97"/>
  <c r="BE147"/>
  <c r="BE184"/>
  <c r="BE118"/>
  <c r="BE158"/>
  <c r="BE182"/>
  <c i="2" r="BE94"/>
  <c r="E48"/>
  <c r="F77"/>
  <c r="BE92"/>
  <c r="BE96"/>
  <c r="BE98"/>
  <c r="BE99"/>
  <c r="BE100"/>
  <c r="BE101"/>
  <c r="BE103"/>
  <c r="BE104"/>
  <c r="J55"/>
  <c r="J74"/>
  <c r="BE82"/>
  <c r="BE90"/>
  <c r="BE88"/>
  <c r="BE84"/>
  <c r="BE86"/>
  <c i="5" r="J34"/>
  <c i="1" r="AW58"/>
  <c i="3" r="F36"/>
  <c i="1" r="BC56"/>
  <c i="10" r="F36"/>
  <c i="1" r="BC63"/>
  <c i="6" r="J34"/>
  <c i="1" r="AW59"/>
  <c i="11" r="F36"/>
  <c i="1" r="BC64"/>
  <c i="2" r="J34"/>
  <c i="1" r="AW55"/>
  <c i="6" r="F35"/>
  <c i="1" r="BB59"/>
  <c i="2" r="F35"/>
  <c i="1" r="BB55"/>
  <c i="4" r="J34"/>
  <c i="1" r="AW57"/>
  <c i="6" r="F36"/>
  <c i="1" r="BC59"/>
  <c i="4" r="F36"/>
  <c i="1" r="BC57"/>
  <c i="6" r="F37"/>
  <c i="1" r="BD59"/>
  <c i="10" r="J34"/>
  <c i="1" r="AW63"/>
  <c i="2" r="F37"/>
  <c i="1" r="BD55"/>
  <c i="4" r="F37"/>
  <c i="1" r="BD57"/>
  <c i="12" r="F35"/>
  <c i="1" r="BB65"/>
  <c i="4" r="F35"/>
  <c i="1" r="BB57"/>
  <c i="8" r="F34"/>
  <c i="1" r="BA61"/>
  <c i="12" r="F34"/>
  <c i="1" r="BA65"/>
  <c i="7" r="F34"/>
  <c i="1" r="BA60"/>
  <c i="5" r="F34"/>
  <c i="1" r="BA58"/>
  <c i="5" r="F35"/>
  <c i="1" r="BB58"/>
  <c i="8" r="J34"/>
  <c i="1" r="AW61"/>
  <c i="9" r="F37"/>
  <c i="1" r="BD62"/>
  <c i="10" r="F37"/>
  <c i="1" r="BD63"/>
  <c i="9" r="F35"/>
  <c i="1" r="BB62"/>
  <c i="5" r="F36"/>
  <c i="1" r="BC58"/>
  <c i="11" r="F37"/>
  <c i="1" r="BD64"/>
  <c i="8" r="F35"/>
  <c i="1" r="BB61"/>
  <c i="10" r="F34"/>
  <c i="1" r="BA63"/>
  <c i="11" r="F34"/>
  <c i="1" r="BA64"/>
  <c i="7" r="J34"/>
  <c i="1" r="AW60"/>
  <c i="10" r="F35"/>
  <c i="1" r="BB63"/>
  <c i="8" r="F37"/>
  <c i="1" r="BD61"/>
  <c i="11" r="J34"/>
  <c i="1" r="AW64"/>
  <c i="4" r="F34"/>
  <c i="1" r="BA57"/>
  <c i="2" r="F34"/>
  <c i="1" r="BA55"/>
  <c i="3" r="F34"/>
  <c i="1" r="BA56"/>
  <c i="7" r="F36"/>
  <c i="1" r="BC60"/>
  <c i="7" r="F37"/>
  <c i="1" r="BD60"/>
  <c i="6" r="F34"/>
  <c i="1" r="BA59"/>
  <c i="9" r="F34"/>
  <c i="1" r="BA62"/>
  <c i="3" r="F37"/>
  <c i="1" r="BD56"/>
  <c i="2" r="F36"/>
  <c i="1" r="BC55"/>
  <c i="9" r="F36"/>
  <c i="1" r="BC62"/>
  <c i="12" r="F37"/>
  <c i="1" r="BD65"/>
  <c i="5" r="F37"/>
  <c i="1" r="BD58"/>
  <c i="11" r="F35"/>
  <c i="1" r="BB64"/>
  <c i="12" r="F36"/>
  <c i="1" r="BC65"/>
  <c i="3" r="J34"/>
  <c i="1" r="AW56"/>
  <c i="9" r="J34"/>
  <c i="1" r="AW62"/>
  <c i="7" r="F35"/>
  <c i="1" r="BB60"/>
  <c i="8" r="F36"/>
  <c i="1" r="BC61"/>
  <c i="12" r="J34"/>
  <c i="1" r="AW65"/>
  <c i="3" r="F35"/>
  <c i="1" r="BB56"/>
  <c i="12" l="1" r="R91"/>
  <c r="R90"/>
  <c i="8" r="R91"/>
  <c r="R90"/>
  <c i="7" r="P91"/>
  <c r="P90"/>
  <c i="1" r="AU60"/>
  <c i="3" r="R91"/>
  <c r="R90"/>
  <c i="5" r="T91"/>
  <c r="T90"/>
  <c i="11" r="P91"/>
  <c r="P90"/>
  <c i="1" r="AU64"/>
  <c i="11" r="T91"/>
  <c r="T90"/>
  <c i="6" r="T92"/>
  <c r="T91"/>
  <c i="5" r="P91"/>
  <c r="P90"/>
  <c i="1" r="AU58"/>
  <c i="10" r="P91"/>
  <c r="P90"/>
  <c i="1" r="AU63"/>
  <c i="10" r="T91"/>
  <c r="T90"/>
  <c i="12" r="P91"/>
  <c r="P90"/>
  <c i="1" r="AU65"/>
  <c i="9" r="P91"/>
  <c r="P90"/>
  <c i="1" r="AU62"/>
  <c i="12" r="T91"/>
  <c r="T90"/>
  <c i="4" r="T91"/>
  <c r="T90"/>
  <c i="11" r="R91"/>
  <c r="R90"/>
  <c i="5" r="R91"/>
  <c r="R90"/>
  <c i="8" r="P91"/>
  <c r="P90"/>
  <c i="1" r="AU61"/>
  <c i="8" r="T91"/>
  <c r="T90"/>
  <c i="3" r="T91"/>
  <c r="T90"/>
  <c i="4" r="R91"/>
  <c r="R90"/>
  <c i="10" r="R91"/>
  <c r="R90"/>
  <c i="4" r="P91"/>
  <c r="P90"/>
  <c i="1" r="AU57"/>
  <c i="10" r="BK159"/>
  <c r="J159"/>
  <c r="J65"/>
  <c i="6" r="BK204"/>
  <c r="J204"/>
  <c r="J65"/>
  <c i="3" r="BK157"/>
  <c r="J157"/>
  <c r="J65"/>
  <c i="9" r="BK157"/>
  <c r="J157"/>
  <c r="J65"/>
  <c i="4" r="BK157"/>
  <c r="J157"/>
  <c r="J65"/>
  <c i="11" r="BK157"/>
  <c r="J157"/>
  <c r="J65"/>
  <c i="12" r="BK122"/>
  <c r="J122"/>
  <c r="J63"/>
  <c i="9" r="BK91"/>
  <c r="J91"/>
  <c r="J60"/>
  <c i="8" r="BK91"/>
  <c r="J91"/>
  <c r="J60"/>
  <c i="7" r="BK91"/>
  <c r="J91"/>
  <c r="J60"/>
  <c i="6" r="BK92"/>
  <c r="J92"/>
  <c r="J60"/>
  <c i="5" r="BK91"/>
  <c r="J91"/>
  <c r="J60"/>
  <c i="4" r="BK91"/>
  <c r="J91"/>
  <c r="J60"/>
  <c i="3" r="BK91"/>
  <c r="BK90"/>
  <c r="J90"/>
  <c i="1" r="BD54"/>
  <c r="W33"/>
  <c i="10" r="J33"/>
  <c i="1" r="AV63"/>
  <c r="AT63"/>
  <c i="3" r="J30"/>
  <c i="1" r="AG56"/>
  <c i="9" r="F33"/>
  <c i="1" r="AZ62"/>
  <c i="11" r="J33"/>
  <c i="1" r="AV64"/>
  <c r="AT64"/>
  <c i="12" r="J33"/>
  <c i="1" r="AV65"/>
  <c r="AT65"/>
  <c i="9" r="J33"/>
  <c i="1" r="AV62"/>
  <c r="AT62"/>
  <c r="BB54"/>
  <c r="AX54"/>
  <c i="4" r="F33"/>
  <c i="1" r="AZ57"/>
  <c i="3" r="J33"/>
  <c i="1" r="AV56"/>
  <c r="AT56"/>
  <c r="BC54"/>
  <c r="AY54"/>
  <c i="5" r="J33"/>
  <c i="1" r="AV58"/>
  <c r="AT58"/>
  <c i="12" r="F33"/>
  <c i="1" r="AZ65"/>
  <c i="6" r="F33"/>
  <c i="1" r="AZ59"/>
  <c r="BA54"/>
  <c r="W30"/>
  <c i="2" r="F33"/>
  <c i="1" r="AZ55"/>
  <c i="2" r="J30"/>
  <c i="1" r="AG55"/>
  <c i="10" r="F33"/>
  <c i="1" r="AZ63"/>
  <c i="8" r="F33"/>
  <c i="1" r="AZ61"/>
  <c i="3" r="F33"/>
  <c i="1" r="AZ56"/>
  <c i="4" r="J33"/>
  <c i="1" r="AV57"/>
  <c r="AT57"/>
  <c i="8" r="J33"/>
  <c i="1" r="AV61"/>
  <c r="AT61"/>
  <c i="6" r="J33"/>
  <c i="1" r="AV59"/>
  <c r="AT59"/>
  <c i="2" r="J33"/>
  <c i="1" r="AV55"/>
  <c r="AT55"/>
  <c i="5" r="F33"/>
  <c i="1" r="AZ58"/>
  <c i="11" r="F33"/>
  <c i="1" r="AZ64"/>
  <c i="7" r="J33"/>
  <c i="1" r="AV60"/>
  <c r="AT60"/>
  <c i="7" r="F33"/>
  <c i="1" r="AZ60"/>
  <c i="11" l="1" r="BK91"/>
  <c r="J91"/>
  <c r="J60"/>
  <c i="12" r="BK91"/>
  <c r="J91"/>
  <c r="J60"/>
  <c i="10" r="BK91"/>
  <c r="J91"/>
  <c r="J60"/>
  <c i="11" r="BK90"/>
  <c r="J90"/>
  <c r="J59"/>
  <c i="9" r="BK90"/>
  <c r="J90"/>
  <c r="J59"/>
  <c i="8" r="BK90"/>
  <c r="J90"/>
  <c i="7" r="BK90"/>
  <c r="J90"/>
  <c r="J59"/>
  <c i="6" r="BK91"/>
  <c r="J91"/>
  <c i="5" r="BK90"/>
  <c r="J90"/>
  <c i="4" r="BK90"/>
  <c r="J90"/>
  <c r="J59"/>
  <c i="1" r="AN56"/>
  <c i="3" r="J59"/>
  <c r="J91"/>
  <c r="J60"/>
  <c i="1" r="AN55"/>
  <c i="3" r="J39"/>
  <c i="2" r="J39"/>
  <c i="6" r="J30"/>
  <c i="1" r="AG59"/>
  <c r="AN59"/>
  <c r="W31"/>
  <c r="W32"/>
  <c r="AZ54"/>
  <c r="W29"/>
  <c r="AU54"/>
  <c i="5" r="J30"/>
  <c i="1" r="AG58"/>
  <c r="AN58"/>
  <c i="8" r="J30"/>
  <c i="1" r="AG61"/>
  <c r="AN61"/>
  <c r="AW54"/>
  <c r="AK30"/>
  <c i="12" l="1" r="BK90"/>
  <c r="J90"/>
  <c r="J59"/>
  <c i="10" r="BK90"/>
  <c r="J90"/>
  <c i="8" r="J39"/>
  <c r="J59"/>
  <c i="6" r="J39"/>
  <c r="J59"/>
  <c i="5" r="J39"/>
  <c r="J59"/>
  <c i="10" r="J30"/>
  <c i="1" r="AG63"/>
  <c r="AN63"/>
  <c r="AV54"/>
  <c r="AK29"/>
  <c i="7" r="J30"/>
  <c i="1" r="AG60"/>
  <c r="AN60"/>
  <c i="11" r="J30"/>
  <c i="1" r="AG64"/>
  <c r="AN64"/>
  <c i="9" r="J30"/>
  <c i="1" r="AG62"/>
  <c r="AN62"/>
  <c i="4" r="J30"/>
  <c i="1" r="AG57"/>
  <c r="AN57"/>
  <c i="10" l="1" r="J39"/>
  <c r="J59"/>
  <c i="11" r="J39"/>
  <c i="9" r="J39"/>
  <c i="7" r="J39"/>
  <c i="4" r="J39"/>
  <c i="1" r="AT54"/>
  <c i="12" r="J30"/>
  <c i="1" r="AG65"/>
  <c r="AG54"/>
  <c r="AK26"/>
  <c i="12" l="1" r="J39"/>
  <c i="1" r="AK35"/>
  <c r="AN6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<sst xmlns="http://schemas.openxmlformats.org/spreadsheetml/2006/main">
  <si>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</si>
  <si>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</si>
  <si>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</si>
  <si>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</si>
  <si>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</si>
  <si>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{ab4bdd6f-3700-4a2b-93c7-951e30f5a97a}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</si>
  <si>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</si>
  <si>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</si>
  <si>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</si>
  <si>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</si>
  <si>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</si>
  <si>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</si>
  <si>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</si>
  <si>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</si>
  <si>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</si>
  <si>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</si>
  <si>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</si>
  <si>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Skalička - klapky, stavidla - oprava</t>
  </si>
  <si>
    <t>KSO:</t>
  </si>
  <si>
    <t/>
  </si>
  <si>
    <t>CC-CZ:</t>
  </si>
  <si>
    <t>Místo:</t>
  </si>
  <si>
    <t xml:space="preserve"> </t>
  </si>
  <si>
    <t>Datum:</t>
  </si>
  <si>
    <t>12. 7. 2022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</si>
  <si>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</si>
  <si>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</si>
  <si>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</si>
  <si>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</si>
  <si>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</si>
  <si>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</si>
  <si>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</si>
  <si>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</si>
  <si>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</si>
  <si>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</si>
  <si>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</si>
  <si>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</si>
  <si>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</si>
  <si>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</si>
  <si>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</si>
  <si>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</si>
  <si>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</si>
  <si>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</si>
  <si>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</si>
  <si>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</si>
  <si>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</si>
  <si>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</si>
  <si>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</si>
  <si>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</si>
  <si>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</si>
  <si>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</si>
  <si>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</si>
  <si>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</si>
  <si>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</si>
  <si>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</si>
  <si>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</si>
  <si>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</si>
  <si>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</si>
  <si>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</si>
  <si>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</si>
  <si>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</si>
  <si>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</si>
  <si>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</si>
  <si>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</si>
  <si>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</si>
  <si>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</si>
  <si>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</si>
  <si>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</si>
  <si>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</si>
  <si>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</si>
  <si>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</si>
  <si>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</si>
  <si>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</si>
  <si>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</si>
  <si>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</si>
  <si>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</si>
  <si>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</si>
  <si>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</si>
  <si>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</si>
  <si>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</si>
  <si>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</si>
  <si>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 - vedlejší rozpočtové náklady</t>
  </si>
  <si>
    <t>STA</t>
  </si>
  <si>
    <t>1</t>
  </si>
  <si>
    <t>{f4075e83-f359-484b-bb12-f69d3cb71797}</t>
  </si>
  <si>
    <t>2</t>
  </si>
  <si>
    <t>01</t>
  </si>
  <si>
    <t>SO 01 PB Ř.KM 0,064</t>
  </si>
  <si>
    <t>{989aebae-477d-4ecd-b64c-594c30e59697}</t>
  </si>
  <si>
    <t>02</t>
  </si>
  <si>
    <t>SO 02 LB Ř.KM 0,064</t>
  </si>
  <si>
    <t>{b07624b8-7660-4f89-a2e7-5b7e8f5bcd97}</t>
  </si>
  <si>
    <t>03</t>
  </si>
  <si>
    <t>SO 03 LB Ř.KM 0,064</t>
  </si>
  <si>
    <t>{93623ac6-c950-4370-abc9-cec3e51ee24a}</t>
  </si>
  <si>
    <t>04</t>
  </si>
  <si>
    <t>SO 04 PB Ř.KM 1,600 - 1,680</t>
  </si>
  <si>
    <t>{3544c10f-0096-40f7-8953-e8be098cef1b}</t>
  </si>
  <si>
    <t>05</t>
  </si>
  <si>
    <t>SO 05 LB Ř.KM 1,715</t>
  </si>
  <si>
    <t>{1295807e-0d7f-44eb-9148-e42ee7453c31}</t>
  </si>
  <si>
    <t>06</t>
  </si>
  <si>
    <t>SO 06 PB Ř.KM 2,116</t>
  </si>
  <si>
    <t>{595be44b-d03e-4702-b193-c05b33f0ce11}</t>
  </si>
  <si>
    <t>07</t>
  </si>
  <si>
    <t>SO 07 LB Ř.KM 2,427</t>
  </si>
  <si>
    <t>{6b2f6e45-3488-4a13-860f-8f00a23e5dce}</t>
  </si>
  <si>
    <t>08</t>
  </si>
  <si>
    <t>SO 08 LB Ř.KM 2,439</t>
  </si>
  <si>
    <t>{ba7101b4-f182-4103-87b8-90d6080c3e1a}</t>
  </si>
  <si>
    <t>09</t>
  </si>
  <si>
    <t>SO 09 PB Ř.KM 2,758</t>
  </si>
  <si>
    <t>{9223a07a-e0ce-46bf-a924-9d3466fe2cb4}</t>
  </si>
  <si>
    <t>10</t>
  </si>
  <si>
    <t>SO 10 LB Ř.KM 3,117</t>
  </si>
  <si>
    <t>{3369a884-a625-4dfa-b182-750e7bccf77f}</t>
  </si>
  <si>
    <t>KRYCÍ LIST SOUPISU PRACÍ</t>
  </si>
  <si>
    <t>Objekt:</t>
  </si>
  <si>
    <t>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</si>
  <si>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</si>
  <si>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</si>
  <si>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</si>
  <si>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</si>
  <si>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</si>
  <si>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</si>
  <si>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</si>
  <si>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</si>
  <si>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</si>
  <si>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</si>
  <si>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</si>
  <si>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</si>
  <si>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</si>
  <si>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</si>
  <si>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</si>
  <si>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</si>
  <si>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</si>
  <si>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</si>
  <si>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</si>
  <si>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</si>
  <si>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</si>
  <si>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</si>
  <si>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</si>
  <si>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</si>
  <si>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</si>
  <si>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</si>
  <si>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</si>
  <si>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-126241116</t>
  </si>
  <si>
    <t>P</t>
  </si>
  <si>
    <t xml:space="preserve"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</si>
  <si>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</si>
  <si>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</si>
  <si>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-1714497814</t>
  </si>
  <si>
    <t>Poznámka k položce:_x000d_
- zřízení, provoz a likvidace zařízení staveniště, včetně případných přípojek, přístupů, deponií apod._x000d_
- zajištění umístění štítku o povolení stavby</t>
  </si>
  <si>
    <t>R05</t>
  </si>
  <si>
    <t>Protokolární předání stavbou dotčených pozemků</t>
  </si>
  <si>
    <t>-1295155140</t>
  </si>
  <si>
    <t>Poznámka k položce:_x000d_
- včetně komunikací, uvedených do původního stavu, zpět jejich vlastníkům_x000d_
- včetně případných nájmů za využití pozemků pro účely stavby_x000d_
- včetně majektu investora - koruny hráze VVT Skalička</t>
  </si>
  <si>
    <t>6</t>
  </si>
  <si>
    <t>R06</t>
  </si>
  <si>
    <t>Zpracování a předání dokumentace</t>
  </si>
  <si>
    <t>326336099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</si>
  <si>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</si>
  <si>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8</t>
  </si>
  <si>
    <t>R08</t>
  </si>
  <si>
    <t>2 x zkoušky pevnosti, mrazuvzdornosti a průsaků vod u betonových konstrukcí</t>
  </si>
  <si>
    <t>-574761412</t>
  </si>
  <si>
    <t>Poznámka k položce:_x000d_
- odběr vzorku pro stanovení a zajištění zkoušky krychelné pevnosti_x000d_
- přizvat TDS - odběr na místě na stavbě_x000d_
- zkoušky provedeny akreditovanou laboratoří</t>
  </si>
  <si>
    <t>9</t>
  </si>
  <si>
    <t>R12</t>
  </si>
  <si>
    <t>Zpracování dílenské dokumentace</t>
  </si>
  <si>
    <t>-297907523</t>
  </si>
  <si>
    <t>Poznámka k položce:_x000d_
- výztuže betonových konstrukcí_x000d_
- zámečnické výrobky</t>
  </si>
  <si>
    <t>12</t>
  </si>
  <si>
    <t>R15</t>
  </si>
  <si>
    <t>Dočasná dopravní opatření</t>
  </si>
  <si>
    <t>1694662237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</si>
  <si>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</si>
  <si>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13</t>
  </si>
  <si>
    <t>R16</t>
  </si>
  <si>
    <t>Zajištění plnění povinností dle zák. č. 309/2006 Sb.</t>
  </si>
  <si>
    <t>-1611243288</t>
  </si>
  <si>
    <t>Poznámka k položce:_x000d_
- především opatření vyplívající z plánu BOZP, havarijního a povoldňového plánu</t>
  </si>
  <si>
    <t>14</t>
  </si>
  <si>
    <t>R17</t>
  </si>
  <si>
    <t>Zpracování havarijního a povodňového plánu pro celou stavbu</t>
  </si>
  <si>
    <t>-755400878</t>
  </si>
  <si>
    <t>R18</t>
  </si>
  <si>
    <t>Kompletní pasportizace okolních pozemků, komunikací a budov před zahájením stavby</t>
  </si>
  <si>
    <t>-1210093119</t>
  </si>
  <si>
    <t>17</t>
  </si>
  <si>
    <t>R20</t>
  </si>
  <si>
    <t>Archeologický průzkum stavby</t>
  </si>
  <si>
    <t>-165904283</t>
  </si>
  <si>
    <t>18</t>
  </si>
  <si>
    <t>R21</t>
  </si>
  <si>
    <t>Čištění komunikací</t>
  </si>
  <si>
    <t>1547870247</t>
  </si>
  <si>
    <t>Poznámka k položce:_x000d_
- průběžné čištění komunikací v průběhu stavby</t>
  </si>
  <si>
    <t>19</t>
  </si>
  <si>
    <t>R22</t>
  </si>
  <si>
    <t>Zajištění kolaudačního souhlasu stavby</t>
  </si>
  <si>
    <t>361196809</t>
  </si>
  <si>
    <t>20</t>
  </si>
  <si>
    <t>R23</t>
  </si>
  <si>
    <t>Zajištění biologického dozoru při výstavbě odborně způsobilou osobou</t>
  </si>
  <si>
    <t>18279060</t>
  </si>
  <si>
    <t>Poznámka k položce:_x000d_
- zajištění kompletní činnosti biologického dozoru po dobu stavby a to včetně případného transferu živočichů</t>
  </si>
  <si>
    <t>01 - SO 01 PB Ř.KM 0,064</t>
  </si>
  <si>
    <t>HSV - Práce a dodávky HSV</t>
  </si>
  <si>
    <t xml:space="preserve">    1 - Zemní práce</t>
  </si>
  <si>
    <t xml:space="preserve">      18 - Zemní práce - povrchové úpravy terénu</t>
  </si>
  <si>
    <t xml:space="preserve">    3 - Svislé a kompletní konstrukce</t>
  </si>
  <si>
    <t xml:space="preserve">      32 - Konstrukce přehrad a opěrné zdi</t>
  </si>
  <si>
    <t xml:space="preserve">    4 - Vodorovné konstrukce</t>
  </si>
  <si>
    <t xml:space="preserve">      45 - Podkladní a vedlejší konstrukce kromě vozovek a železničního svršku</t>
  </si>
  <si>
    <t xml:space="preserve">      46 - Zpevněné plochy kromě vozovek a železničních svršků</t>
  </si>
  <si>
    <t xml:space="preserve">    8 - Trubní vedení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</si>
  <si>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</si>
  <si>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</si>
  <si>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</si>
  <si>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</si>
  <si>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</si>
  <si>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R11001</t>
  </si>
  <si>
    <t>Zajištění stavebního prostoru</t>
  </si>
  <si>
    <t>kpl</t>
  </si>
  <si>
    <t>978798570</t>
  </si>
  <si>
    <t>Poznámka k položce:_x000d_
- zajímkování - technologie dle zhotovitele_x000d_
- pro celý stavební objekt</t>
  </si>
  <si>
    <t>115101202</t>
  </si>
  <si>
    <t>Čerpání vody na dopravní výšku do 10 m s uvažovaným průměrným přítokem přes 500 do 1 000 l/min</t>
  </si>
  <si>
    <t>hod</t>
  </si>
  <si>
    <t>490236422</t>
  </si>
  <si>
    <t>Online PSC</t>
  </si>
  <si>
    <t>https://podminky.urs.cz/item/CS_URS_2022_02/115101202</t>
  </si>
  <si>
    <t>115101302</t>
  </si>
  <si>
    <t>Pohotovost záložní čerpací soupravy pro dopravní výšku do 10 m s uvažovaným průměrným přítokem přes 500 do 1 000 l/min</t>
  </si>
  <si>
    <t>den</t>
  </si>
  <si>
    <t>394108002</t>
  </si>
  <si>
    <t>https://podminky.urs.cz/item/CS_URS_2022_02/115101302</t>
  </si>
  <si>
    <t>3</t>
  </si>
  <si>
    <t>122351102</t>
  </si>
  <si>
    <t>Odkopávky a prokopávky nezapažené strojně v hornině třídy těžitelnosti II skupiny 4 přes 20 do 50 m3</t>
  </si>
  <si>
    <t>m3</t>
  </si>
  <si>
    <t>1698118965</t>
  </si>
  <si>
    <t>https://podminky.urs.cz/item/CS_URS_2022_02/122351102</t>
  </si>
  <si>
    <t>VV</t>
  </si>
  <si>
    <t>"stavební prostor"5*4,4</t>
  </si>
  <si>
    <t>Součet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</si>
  <si>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</si>
  <si>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</si>
  <si>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-1228948515</t>
  </si>
  <si>
    <t>https://podminky.urs.cz/item/CS_URS_2022_02/129951121</t>
  </si>
  <si>
    <t>"stávající bet. konstrukce"6*0,8*0,3</t>
  </si>
  <si>
    <t>7</t>
  </si>
  <si>
    <t>174151101</t>
  </si>
  <si>
    <t>Zásyp sypaninou z jakékoliv horniny strojně s uložením výkopku ve vrstvách se zhutněním jam, šachet, rýh nebo kolem objektů v těchto vykopávkách</t>
  </si>
  <si>
    <t>929799699</t>
  </si>
  <si>
    <t>https://podminky.urs.cz/item/CS_URS_2022_02/174151101</t>
  </si>
  <si>
    <t>Zemní práce - povrchové úpravy terénu</t>
  </si>
  <si>
    <t>181411123</t>
  </si>
  <si>
    <t>Založení trávníku na půdě předem připravené plochy do 1000 m2 výsevem včetně utažení lučního na svahu přes 1:2 do 1:1</t>
  </si>
  <si>
    <t>m2</t>
  </si>
  <si>
    <t>2003155200</t>
  </si>
  <si>
    <t>https://podminky.urs.cz/item/CS_URS_2022_02/181411123</t>
  </si>
  <si>
    <t>"stavební prostor"10</t>
  </si>
  <si>
    <t>M</t>
  </si>
  <si>
    <t>00572410</t>
  </si>
  <si>
    <t>osivo směs travní parková</t>
  </si>
  <si>
    <t>kg</t>
  </si>
  <si>
    <t>-1302323976</t>
  </si>
  <si>
    <t>10*0,05 'Přepočtené koeficientem množství</t>
  </si>
  <si>
    <t>182151111</t>
  </si>
  <si>
    <t>Svahování trvalých svahů do projektovaných profilů strojně s potřebným přemístěním výkopku při svahování v zářezech v hornině třídy těžitelnosti I, skupiny 1 až 3</t>
  </si>
  <si>
    <t>760468333</t>
  </si>
  <si>
    <t>https://podminky.urs.cz/item/CS_URS_2022_02/182151111</t>
  </si>
  <si>
    <t>Svislé a kompletní konstrukce</t>
  </si>
  <si>
    <t>32</t>
  </si>
  <si>
    <t>Konstrukce přehrad a opěrné zdi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</si>
  <si>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</si>
  <si>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</si>
  <si>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-1980157697</t>
  </si>
  <si>
    <t>https://podminky.urs.cz/item/CS_URS_2022_02/321321116</t>
  </si>
  <si>
    <t>"čelo propustku"1,8*2,16*0,3</t>
  </si>
  <si>
    <t>"zavazovací křídla"2*4*0,3</t>
  </si>
  <si>
    <t>"ukončovací práh"1,8*0,8*0,3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</si>
  <si>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</si>
  <si>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</si>
  <si>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-732258670</t>
  </si>
  <si>
    <t>https://podminky.urs.cz/item/CS_URS_2022_02/321351010</t>
  </si>
  <si>
    <t>"čelo propustku"2*(1,8*2,16+2,16*0,3)</t>
  </si>
  <si>
    <t>"zavazovací křídla"2*(2*4+1,5*0,3)</t>
  </si>
  <si>
    <t>"ukončovací práh"2*1,8*0,8</t>
  </si>
  <si>
    <t>16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</si>
  <si>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</si>
  <si>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</si>
  <si>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1282425530</t>
  </si>
  <si>
    <t>https://podminky.urs.cz/item/CS_URS_2022_02/321352010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</si>
  <si>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</si>
  <si>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</si>
  <si>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</si>
  <si>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1190533716</t>
  </si>
  <si>
    <t>https://podminky.urs.cz/item/CS_URS_2022_02/321366111</t>
  </si>
  <si>
    <t>"položka č.2"190*1,49*0,617/1000</t>
  </si>
  <si>
    <t>"položka č.3"95*2,09*0,617/1000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</si>
  <si>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</si>
  <si>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</si>
  <si>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2129818193</t>
  </si>
  <si>
    <t>https://podminky.urs.cz/item/CS_URS_2022_02/321368211</t>
  </si>
  <si>
    <t>"položka č.1"29*12,35/1000</t>
  </si>
  <si>
    <t>28</t>
  </si>
  <si>
    <t>R32004</t>
  </si>
  <si>
    <t>Těsnění pracovní spáry - D+M</t>
  </si>
  <si>
    <t>m</t>
  </si>
  <si>
    <t>-1526634723</t>
  </si>
  <si>
    <t>Poznámka k položce:_x000d_
- bobtnavý těsnící pásek</t>
  </si>
  <si>
    <t>452311131</t>
  </si>
  <si>
    <t>Podkladní a zajišťovací konstrukce z betonu prostého v otevřeném výkopu desky pod potrubí, stoky a drobné objekty z betonu tř. C 12/15</t>
  </si>
  <si>
    <t>2011073174</t>
  </si>
  <si>
    <t>https://podminky.urs.cz/item/CS_URS_2022_02/452311131</t>
  </si>
  <si>
    <t>"podkladní beton"5,4*0,1</t>
  </si>
  <si>
    <t>Vodorovné konstrukce</t>
  </si>
  <si>
    <t>23</t>
  </si>
  <si>
    <t>462512161</t>
  </si>
  <si>
    <t>Zához z lomového kamene neupraveného provedený ze břehu nebo z lešení, do sucha nebo do vody záhozového, hmotnost jednotlivých kamenů do 200 kg bez výplně mezer</t>
  </si>
  <si>
    <t>1827859631</t>
  </si>
  <si>
    <t>https://podminky.urs.cz/item/CS_URS_2022_02/462512161</t>
  </si>
  <si>
    <t>"zapuštěná patka"2*0,5*0,5</t>
  </si>
  <si>
    <t>45</t>
  </si>
  <si>
    <t>Podkladní a vedlejší konstrukce kromě vozovek a železničního svršku</t>
  </si>
  <si>
    <t>451311111</t>
  </si>
  <si>
    <t>Podklad pod dlažbu z betonu prostého bez zvýšených nároků na prostředí tř. C 20/25 tl. do 100 mm</t>
  </si>
  <si>
    <t>-552185418</t>
  </si>
  <si>
    <t>https://podminky.urs.cz/item/CS_URS_2022_02/451311111</t>
  </si>
  <si>
    <t>"spadiště"2,11*1,8</t>
  </si>
  <si>
    <t>"kolem objektu"2*3*0,5</t>
  </si>
  <si>
    <t>46</t>
  </si>
  <si>
    <t>Zpevněné plochy kromě vozovek a železničních svršků</t>
  </si>
  <si>
    <t>465511523</t>
  </si>
  <si>
    <t>Dlažba z lomového kamene upraveného vodorovná nebo plocha ve sklonu do 1:2 s dodáním hmot do cementové malty, s vyplněním spár a s vyspárováním cementovou maltou v ploše přes 20 m2, tl. 300 mm</t>
  </si>
  <si>
    <t>170852840</t>
  </si>
  <si>
    <t>https://podminky.urs.cz/item/CS_URS_2022_02/465511523</t>
  </si>
  <si>
    <t>22</t>
  </si>
  <si>
    <t>R46001</t>
  </si>
  <si>
    <t>Příplatek za použití spárovací hmoty pro kamennou dlažbu</t>
  </si>
  <si>
    <t>-1436716277</t>
  </si>
  <si>
    <t>Poznámka k položce:_x000d_
- spárovací hmota pro vrchní 3 cm výplně spár kamenné dlažby_x000d_
- spárovací hmota 1-komponentní reprofilační malta s cementovým pojivem, zušlechtěná umělými hmotami a umělými vlákny, splňující požadavky ČSN EN 1504-3 třídy R4</t>
  </si>
  <si>
    <t>Trubní vedení</t>
  </si>
  <si>
    <t>25</t>
  </si>
  <si>
    <t>820471113</t>
  </si>
  <si>
    <t>Přeseknutí železobetonové trouby v rovině kolmé nebo skloněné k ose trouby, se začištěním DN přes 600 do 800 mm</t>
  </si>
  <si>
    <t>kus</t>
  </si>
  <si>
    <t>-1122478876</t>
  </si>
  <si>
    <t>https://podminky.urs.cz/item/CS_URS_2022_02/820471113</t>
  </si>
  <si>
    <t>26</t>
  </si>
  <si>
    <t>891442421</t>
  </si>
  <si>
    <t>Montáž kanalizačních armatur na potrubí koncových klapek PE-HD na kolmou stěnu DN 600</t>
  </si>
  <si>
    <t>-814341561</t>
  </si>
  <si>
    <t>https://podminky.urs.cz/item/CS_URS_2022_02/891442421</t>
  </si>
  <si>
    <t>27</t>
  </si>
  <si>
    <t>42285013</t>
  </si>
  <si>
    <t>klapka koncová na kolmou betonovou stěnu PE-HD DN 600</t>
  </si>
  <si>
    <t>-914775101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</si>
  <si>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</si>
  <si>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</si>
  <si>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</si>
  <si>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</si>
  <si>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2096232660</t>
  </si>
  <si>
    <t>https://podminky.urs.cz/item/CS_URS_2022_02/997002511</t>
  </si>
  <si>
    <t>11</t>
  </si>
  <si>
    <t>997002519</t>
  </si>
  <si>
    <t>Vodorovné přemístění suti a vybouraných hmot bez naložení, se složením a hrubým urovnáním Příplatek k ceně za každý další i započatý 1 km přes 1 km</t>
  </si>
  <si>
    <t>227670456</t>
  </si>
  <si>
    <t>https://podminky.urs.cz/item/CS_URS_2022_02/997002519</t>
  </si>
  <si>
    <t>3,6*14 'Přepočtené koeficientem množství</t>
  </si>
  <si>
    <t>997013601</t>
  </si>
  <si>
    <t>Poplatek za uložení stavebního odpadu na skládce (skládkovné) z prostého betonu zatříděného do Katalogu odpadů pod kódem 17 01 01</t>
  </si>
  <si>
    <t>1083827608</t>
  </si>
  <si>
    <t>https://podminky.urs.cz/item/CS_URS_2022_02/997013601</t>
  </si>
  <si>
    <t>998</t>
  </si>
  <si>
    <t>Přesun hmot</t>
  </si>
  <si>
    <t>998332011</t>
  </si>
  <si>
    <t>Přesun hmot pro úpravy vodních toků a kanály, hráze rybníků apod. dopravní vzdálenost do 500 m</t>
  </si>
  <si>
    <t>-1258103486</t>
  </si>
  <si>
    <t>https://podminky.urs.cz/item/CS_URS_2022_02/998332011</t>
  </si>
  <si>
    <t>02 - SO 02 LB Ř.KM 0,064</t>
  </si>
  <si>
    <t>328633000</t>
  </si>
  <si>
    <t>1498263406</t>
  </si>
  <si>
    <t>-979049875</t>
  </si>
  <si>
    <t>1838419685</t>
  </si>
  <si>
    <t>-1733813785</t>
  </si>
  <si>
    <t>1926504747</t>
  </si>
  <si>
    <t>1461113796</t>
  </si>
  <si>
    <t>-1440959757</t>
  </si>
  <si>
    <t>-1769865362</t>
  </si>
  <si>
    <t>-2135367592</t>
  </si>
  <si>
    <t>1855078621</t>
  </si>
  <si>
    <t>-764739607</t>
  </si>
  <si>
    <t>554920658</t>
  </si>
  <si>
    <t>1660985719</t>
  </si>
  <si>
    <t>370874526</t>
  </si>
  <si>
    <t>2140144388</t>
  </si>
  <si>
    <t>-1246627006</t>
  </si>
  <si>
    <t>-561236526</t>
  </si>
  <si>
    <t>-1362419727</t>
  </si>
  <si>
    <t>1653841078</t>
  </si>
  <si>
    <t>-1866885388</t>
  </si>
  <si>
    <t>228314292</t>
  </si>
  <si>
    <t>-685001839</t>
  </si>
  <si>
    <t>1285556598</t>
  </si>
  <si>
    <t>1431031669</t>
  </si>
  <si>
    <t>-1203165773</t>
  </si>
  <si>
    <t>24</t>
  </si>
  <si>
    <t>55724842</t>
  </si>
  <si>
    <t>03 - SO 03 LB Ř.KM 0,064</t>
  </si>
  <si>
    <t>-454142133</t>
  </si>
  <si>
    <t>2059408263</t>
  </si>
  <si>
    <t>-1950763906</t>
  </si>
  <si>
    <t>38192185</t>
  </si>
  <si>
    <t>-130459234</t>
  </si>
  <si>
    <t>-1826736523</t>
  </si>
  <si>
    <t>-754579530</t>
  </si>
  <si>
    <t>1570962092</t>
  </si>
  <si>
    <t>330320012</t>
  </si>
  <si>
    <t>1874221287</t>
  </si>
  <si>
    <t>-19302108</t>
  </si>
  <si>
    <t>1720768407</t>
  </si>
  <si>
    <t>438823743</t>
  </si>
  <si>
    <t>1520018776</t>
  </si>
  <si>
    <t>-905989030</t>
  </si>
  <si>
    <t>-1560403414</t>
  </si>
  <si>
    <t>-1057928688</t>
  </si>
  <si>
    <t>1589195883</t>
  </si>
  <si>
    <t>-2071939863</t>
  </si>
  <si>
    <t>-1264055196</t>
  </si>
  <si>
    <t>-1551454531</t>
  </si>
  <si>
    <t>821155870</t>
  </si>
  <si>
    <t>550065100</t>
  </si>
  <si>
    <t>-2097109039</t>
  </si>
  <si>
    <t>-160773696</t>
  </si>
  <si>
    <t>1353805662</t>
  </si>
  <si>
    <t>690321940</t>
  </si>
  <si>
    <t>04 - SO 04 PB Ř.KM 1,600 - 1,680</t>
  </si>
  <si>
    <t xml:space="preserve">    9 - Ostatní konstrukce a práce, bourání</t>
  </si>
  <si>
    <t>1050496804</t>
  </si>
  <si>
    <t>2*120</t>
  </si>
  <si>
    <t>1129266270</t>
  </si>
  <si>
    <t>2*12</t>
  </si>
  <si>
    <t>1808152886</t>
  </si>
  <si>
    <t>"vtokový objekt"</t>
  </si>
  <si>
    <t>"výustní objekt"</t>
  </si>
  <si>
    <t>-1782775940</t>
  </si>
  <si>
    <t>649318791</t>
  </si>
  <si>
    <t>1979654254</t>
  </si>
  <si>
    <t>-1931161321</t>
  </si>
  <si>
    <t>835121216</t>
  </si>
  <si>
    <t>20*0,05 'Přepočtené koeficientem množství</t>
  </si>
  <si>
    <t>-1351233536</t>
  </si>
  <si>
    <t>-1156243959</t>
  </si>
  <si>
    <t>933713288</t>
  </si>
  <si>
    <t>-1404308343</t>
  </si>
  <si>
    <t>-808016454</t>
  </si>
  <si>
    <t>-19391591</t>
  </si>
  <si>
    <t>30</t>
  </si>
  <si>
    <t>1793915276</t>
  </si>
  <si>
    <t>2*15</t>
  </si>
  <si>
    <t>-1410478743</t>
  </si>
  <si>
    <t>1175734895</t>
  </si>
  <si>
    <t>-2041694471</t>
  </si>
  <si>
    <t>1788129664</t>
  </si>
  <si>
    <t>1170547804</t>
  </si>
  <si>
    <t>-886456177</t>
  </si>
  <si>
    <t>Ostatní konstrukce a práce, bourání</t>
  </si>
  <si>
    <t>953943124</t>
  </si>
  <si>
    <t>Osazování drobných kovových předmětů výrobků ostatních jinde neuvedených do betonu se zajištěním polohy k bednění či k výztuži před zabetonováním hmotnosti přes 15 do 30 kg/kus</t>
  </si>
  <si>
    <t>-1679979136</t>
  </si>
  <si>
    <t>https://podminky.urs.cz/item/CS_URS_2022_02/953943124</t>
  </si>
  <si>
    <t>R95001</t>
  </si>
  <si>
    <t>Rám z profilu L60</t>
  </si>
  <si>
    <t>1500260284</t>
  </si>
  <si>
    <t>Poznámka k položce:_x000d_
- rozměr 2,73 x 1,90 m_x000d_
- včetně pracen do betonu_x000d_
- včetně pozinkování</t>
  </si>
  <si>
    <t>29</t>
  </si>
  <si>
    <t>R95002</t>
  </si>
  <si>
    <t>Česlicová mříž</t>
  </si>
  <si>
    <t>-1833367194</t>
  </si>
  <si>
    <t>Poznámka k položce:_x000d_
- obvodový rám pásovina 50/5_x000d_
- česlice 50/5 - 38 ks_x000d_
- včetně pozinkování</t>
  </si>
  <si>
    <t>880368669</t>
  </si>
  <si>
    <t>-234158330</t>
  </si>
  <si>
    <t>7,2*14 'Přepočtené koeficientem množství</t>
  </si>
  <si>
    <t>-1467056705</t>
  </si>
  <si>
    <t>1243271264</t>
  </si>
  <si>
    <t>05 - SO 05 LB Ř.KM 1,715</t>
  </si>
  <si>
    <t>-1227645337</t>
  </si>
  <si>
    <t>595454787</t>
  </si>
  <si>
    <t>-1105656163</t>
  </si>
  <si>
    <t>"stavební prostor"6*5</t>
  </si>
  <si>
    <t>-743950047</t>
  </si>
  <si>
    <t>"stávající bet. konstrukce"7*0,8*0,3</t>
  </si>
  <si>
    <t>-689427453</t>
  </si>
  <si>
    <t>1811150251</t>
  </si>
  <si>
    <t>-587815755</t>
  </si>
  <si>
    <t>-946411930</t>
  </si>
  <si>
    <t>1070397621</t>
  </si>
  <si>
    <t>-1045316457</t>
  </si>
  <si>
    <t>"čelo propustku"2,6*2*0,3</t>
  </si>
  <si>
    <t>"zavazovací křídla"2*6,2*0,3</t>
  </si>
  <si>
    <t>"ukončovací práh"2*0,8*0,3</t>
  </si>
  <si>
    <t>2119276997</t>
  </si>
  <si>
    <t>"čelo propustku"2*(2,6*2+2,6*0,3)</t>
  </si>
  <si>
    <t>"zavazovací křídla"2*(2*6,2+1,7*0,3)</t>
  </si>
  <si>
    <t>"ukončovací práh"2*2*0,8</t>
  </si>
  <si>
    <t>1149161901</t>
  </si>
  <si>
    <t>-385805682</t>
  </si>
  <si>
    <t>"položka č.2"280*1,49*0,617/1000</t>
  </si>
  <si>
    <t>"položka č.3"140*2,09*0,617/1000</t>
  </si>
  <si>
    <t>-512143750</t>
  </si>
  <si>
    <t>"položka č.1"41*12,35/1000</t>
  </si>
  <si>
    <t>-1752815773</t>
  </si>
  <si>
    <t>-1234373701</t>
  </si>
  <si>
    <t>"podkladní beton"6,8*0,1</t>
  </si>
  <si>
    <t>844807375</t>
  </si>
  <si>
    <t>-345518896</t>
  </si>
  <si>
    <t>"spadiště"3*2</t>
  </si>
  <si>
    <t>"kolem objektu"2*4*0,5</t>
  </si>
  <si>
    <t>-705179632</t>
  </si>
  <si>
    <t>-2094134781</t>
  </si>
  <si>
    <t>820521113</t>
  </si>
  <si>
    <t>Přeseknutí železobetonové trouby v rovině kolmé nebo skloněné k ose trouby, se začištěním DN přes 1000 do 1200 mm</t>
  </si>
  <si>
    <t>1841435717</t>
  </si>
  <si>
    <t>https://podminky.urs.cz/item/CS_URS_2022_02/820521113</t>
  </si>
  <si>
    <t>891492421</t>
  </si>
  <si>
    <t>Montáž kanalizačních armatur na potrubí koncových klapek PE-HD na kolmou stěnu DN 1000</t>
  </si>
  <si>
    <t>475863199</t>
  </si>
  <si>
    <t>https://podminky.urs.cz/item/CS_URS_2022_02/891492421</t>
  </si>
  <si>
    <t>42285017</t>
  </si>
  <si>
    <t>klapka koncová na kolmou betonovou stěnu PE-HD DN 1000</t>
  </si>
  <si>
    <t>1266500195</t>
  </si>
  <si>
    <t>1351213064</t>
  </si>
  <si>
    <t>-1393095100</t>
  </si>
  <si>
    <t>4,2*14 'Přepočtené koeficientem množství</t>
  </si>
  <si>
    <t>515162683</t>
  </si>
  <si>
    <t>-1729257164</t>
  </si>
  <si>
    <t>06 - SO 06 PB Ř.KM 2,116</t>
  </si>
  <si>
    <t>1235048152</t>
  </si>
  <si>
    <t>-1154165710</t>
  </si>
  <si>
    <t>-570331307</t>
  </si>
  <si>
    <t>"stavební prostor"5*6</t>
  </si>
  <si>
    <t>461284753</t>
  </si>
  <si>
    <t>"stávající bet. konstrukce"8*0,8*0,3</t>
  </si>
  <si>
    <t>-1364196993</t>
  </si>
  <si>
    <t>609020022</t>
  </si>
  <si>
    <t>-2144153058</t>
  </si>
  <si>
    <t>-981463368</t>
  </si>
  <si>
    <t>-419628655</t>
  </si>
  <si>
    <t>1890864254</t>
  </si>
  <si>
    <t>"čelo propustku"2,4*2*0,3</t>
  </si>
  <si>
    <t>"zavazovací křídla"2*6*0,3</t>
  </si>
  <si>
    <t>797286592</t>
  </si>
  <si>
    <t>"čelo propustku"2*(2,4*2+2,4*0,3)</t>
  </si>
  <si>
    <t>"zavazovací křídla"2*(2*6+1,6*0,3)</t>
  </si>
  <si>
    <t>-27215690</t>
  </si>
  <si>
    <t>977216461</t>
  </si>
  <si>
    <t>"položka č.2"250*1,49*0,617/1000</t>
  </si>
  <si>
    <t>"položka č.3"125*2,09*0,617/1000</t>
  </si>
  <si>
    <t>-827282476</t>
  </si>
  <si>
    <t>"položka č.1"39*12,35/1000</t>
  </si>
  <si>
    <t>31</t>
  </si>
  <si>
    <t>1554543994</t>
  </si>
  <si>
    <t>-438160429</t>
  </si>
  <si>
    <t>"podkladní beton"7*0,1</t>
  </si>
  <si>
    <t>1123588364</t>
  </si>
  <si>
    <t>880496360</t>
  </si>
  <si>
    <t>"spadiště"3,25*2</t>
  </si>
  <si>
    <t>"kolem objektu"2*4,2*0,5</t>
  </si>
  <si>
    <t>1948710965</t>
  </si>
  <si>
    <t>-398355047</t>
  </si>
  <si>
    <t>820491113</t>
  </si>
  <si>
    <t>Přeseknutí železobetonové trouby v rovině kolmé nebo skloněné k ose trouby, se začištěním DN přes 800 do 1000 mm</t>
  </si>
  <si>
    <t>-401017216</t>
  </si>
  <si>
    <t>https://podminky.urs.cz/item/CS_URS_2022_02/820491113</t>
  </si>
  <si>
    <t>89001</t>
  </si>
  <si>
    <t>Přechodový kus, D+M</t>
  </si>
  <si>
    <t>-1531162888</t>
  </si>
  <si>
    <t>Poznámka k položce:_x000d_
- na stávající potrubí DN800_x000d_
- plastové potrubí</t>
  </si>
  <si>
    <t>891472421</t>
  </si>
  <si>
    <t>Montáž kanalizačních armatur na potrubí koncových klapek PE-HD na kolmou stěnu DN 800</t>
  </si>
  <si>
    <t>-1361414118</t>
  </si>
  <si>
    <t>https://podminky.urs.cz/item/CS_URS_2022_02/891472421</t>
  </si>
  <si>
    <t>42285015</t>
  </si>
  <si>
    <t>klapka koncová na kolmou betonovou stěnu PE-HD DN 800</t>
  </si>
  <si>
    <t>-445090991</t>
  </si>
  <si>
    <t>1496788738</t>
  </si>
  <si>
    <t>-1043051192</t>
  </si>
  <si>
    <t>4,8*14 'Přepočtené koeficientem množství</t>
  </si>
  <si>
    <t>-1865403746</t>
  </si>
  <si>
    <t>103258916</t>
  </si>
  <si>
    <t>07 - SO 07 LB Ř.KM 2,427</t>
  </si>
  <si>
    <t>-1112283569</t>
  </si>
  <si>
    <t>-952288008</t>
  </si>
  <si>
    <t>-476351499</t>
  </si>
  <si>
    <t>"stavební prostor"5*5</t>
  </si>
  <si>
    <t>-290489269</t>
  </si>
  <si>
    <t>-1874054762</t>
  </si>
  <si>
    <t>-1971532617</t>
  </si>
  <si>
    <t>-1913929107</t>
  </si>
  <si>
    <t>-566364048</t>
  </si>
  <si>
    <t>-87814281</t>
  </si>
  <si>
    <t>-1836646892</t>
  </si>
  <si>
    <t>"zavazovací křídla"2*4,5*0,3</t>
  </si>
  <si>
    <t>-1466749243</t>
  </si>
  <si>
    <t>"zavazovací křídla"2*(2*4,5+1,6*0,3)</t>
  </si>
  <si>
    <t>1475677639</t>
  </si>
  <si>
    <t>1303467350</t>
  </si>
  <si>
    <t>"položka č.2"220*1,49*0,617/1000</t>
  </si>
  <si>
    <t>"položka č.3"110*2,09*0,617/1000</t>
  </si>
  <si>
    <t>2043411697</t>
  </si>
  <si>
    <t>"položka č.1"33*12,35/1000</t>
  </si>
  <si>
    <t>-34655803</t>
  </si>
  <si>
    <t>-17272588</t>
  </si>
  <si>
    <t>"podkladní beton"5,8*0,1</t>
  </si>
  <si>
    <t>1214548386</t>
  </si>
  <si>
    <t>755473216</t>
  </si>
  <si>
    <t>"spadiště"2,2*2</t>
  </si>
  <si>
    <t>"kolem objektu"2*3,2*0,5</t>
  </si>
  <si>
    <t>-1888844975</t>
  </si>
  <si>
    <t>806357577</t>
  </si>
  <si>
    <t>-2143544507</t>
  </si>
  <si>
    <t>-635653262</t>
  </si>
  <si>
    <t>1124322100</t>
  </si>
  <si>
    <t>831809647</t>
  </si>
  <si>
    <t>-186876594</t>
  </si>
  <si>
    <t>-1250759253</t>
  </si>
  <si>
    <t>-1812276592</t>
  </si>
  <si>
    <t>08 - SO 08 LB Ř.KM 2,439</t>
  </si>
  <si>
    <t>-757594685</t>
  </si>
  <si>
    <t>-1523049877</t>
  </si>
  <si>
    <t>-1166396359</t>
  </si>
  <si>
    <t>837104104</t>
  </si>
  <si>
    <t>-1509643462</t>
  </si>
  <si>
    <t>143294391</t>
  </si>
  <si>
    <t>2000917170</t>
  </si>
  <si>
    <t>-747857025</t>
  </si>
  <si>
    <t>127955280</t>
  </si>
  <si>
    <t>-55690640</t>
  </si>
  <si>
    <t>-36531666</t>
  </si>
  <si>
    <t>-403976460</t>
  </si>
  <si>
    <t>-1575611494</t>
  </si>
  <si>
    <t>"obetonování potrubí"0,03</t>
  </si>
  <si>
    <t>-1122880890</t>
  </si>
  <si>
    <t>"obetonování potrubí"0,06</t>
  </si>
  <si>
    <t>-1121074513</t>
  </si>
  <si>
    <t>-1460338685</t>
  </si>
  <si>
    <t>-1879598259</t>
  </si>
  <si>
    <t>2103958215</t>
  </si>
  <si>
    <t>-1841007680</t>
  </si>
  <si>
    <t>-1978399167</t>
  </si>
  <si>
    <t>1876463214</t>
  </si>
  <si>
    <t>877470410</t>
  </si>
  <si>
    <t>Montáž tvarovek na kanalizačním plastovém potrubí z polypropylenu PP korugovaného nebo žebrovaného kolen DN 800</t>
  </si>
  <si>
    <t>-1117373180</t>
  </si>
  <si>
    <t>https://podminky.urs.cz/item/CS_URS_2022_02/877470410</t>
  </si>
  <si>
    <t>R42001</t>
  </si>
  <si>
    <t>Koleno kanalizační korugované K2 800/45° SN8 PP</t>
  </si>
  <si>
    <t>1593626173</t>
  </si>
  <si>
    <t>441659902</t>
  </si>
  <si>
    <t>-172960347</t>
  </si>
  <si>
    <t>899633171</t>
  </si>
  <si>
    <t>Obetonování potrubí nebo zdiva stok betonem železovým v otevřeném výkopu bez zvláštních nároků na prostředí tř. C 30/37</t>
  </si>
  <si>
    <t>1481797755</t>
  </si>
  <si>
    <t>https://podminky.urs.cz/item/CS_URS_2022_02/899633171</t>
  </si>
  <si>
    <t>"obetonování"2,3*1,3</t>
  </si>
  <si>
    <t>899643111</t>
  </si>
  <si>
    <t>Bednění pro obetonování potrubí v otevřeném výkopu</t>
  </si>
  <si>
    <t>-878192110</t>
  </si>
  <si>
    <t>https://podminky.urs.cz/item/CS_URS_2022_02/899643111</t>
  </si>
  <si>
    <t>"obetonování"2*2,3*1,4</t>
  </si>
  <si>
    <t>920585459</t>
  </si>
  <si>
    <t>33847975</t>
  </si>
  <si>
    <t>-1912733209</t>
  </si>
  <si>
    <t>-889024220</t>
  </si>
  <si>
    <t>09 - SO 09 PB Ř.KM 2,758</t>
  </si>
  <si>
    <t>-158495751</t>
  </si>
  <si>
    <t>696706888</t>
  </si>
  <si>
    <t>-1484018685</t>
  </si>
  <si>
    <t>"stavební prostor"5*5,5</t>
  </si>
  <si>
    <t>528146851</t>
  </si>
  <si>
    <t>292678776</t>
  </si>
  <si>
    <t>-1460907805</t>
  </si>
  <si>
    <t>-674082740</t>
  </si>
  <si>
    <t>1069738473</t>
  </si>
  <si>
    <t>2032754398</t>
  </si>
  <si>
    <t>-1023036251</t>
  </si>
  <si>
    <t>"zavazovací křídla"2*5,6*0,3</t>
  </si>
  <si>
    <t>929445502</t>
  </si>
  <si>
    <t>"zavazovací křídla"2*(2*5,6+1,6*0,3)</t>
  </si>
  <si>
    <t>1226296485</t>
  </si>
  <si>
    <t>1768344391</t>
  </si>
  <si>
    <t>"položka č.2"230*1,49*0,617/1000</t>
  </si>
  <si>
    <t>"položka č.3"115*2,09*0,617/1000</t>
  </si>
  <si>
    <t>837874244</t>
  </si>
  <si>
    <t>"položka č.1"38*12,35/1000</t>
  </si>
  <si>
    <t>-2126841299</t>
  </si>
  <si>
    <t>"podkladní beton"6,6*0,1</t>
  </si>
  <si>
    <t>-1132944265</t>
  </si>
  <si>
    <t>-158450802</t>
  </si>
  <si>
    <t>1764322789</t>
  </si>
  <si>
    <t>"spadiště"2,9*2</t>
  </si>
  <si>
    <t>"kolem objektu"2*3,9*0,5</t>
  </si>
  <si>
    <t>1320191867</t>
  </si>
  <si>
    <t>-2106167361</t>
  </si>
  <si>
    <t>1842356879</t>
  </si>
  <si>
    <t>1412201848</t>
  </si>
  <si>
    <t>-594610688</t>
  </si>
  <si>
    <t>-1645870907</t>
  </si>
  <si>
    <t>356477956</t>
  </si>
  <si>
    <t>1877064511</t>
  </si>
  <si>
    <t>17814004</t>
  </si>
  <si>
    <t>10 - SO 10 LB Ř.KM 3,117</t>
  </si>
  <si>
    <t>-1582277198</t>
  </si>
  <si>
    <t>-184640524</t>
  </si>
  <si>
    <t>1619338204</t>
  </si>
  <si>
    <t>1455909217</t>
  </si>
  <si>
    <t>-2002309168</t>
  </si>
  <si>
    <t>-1849773027</t>
  </si>
  <si>
    <t>-832161269</t>
  </si>
  <si>
    <t>-430526391</t>
  </si>
  <si>
    <t>945686958</t>
  </si>
  <si>
    <t>-1672563016</t>
  </si>
  <si>
    <t>-1130949816</t>
  </si>
  <si>
    <t>-211981510</t>
  </si>
  <si>
    <t>1243022049</t>
  </si>
  <si>
    <t>1842211940</t>
  </si>
  <si>
    <t>1455506078</t>
  </si>
  <si>
    <t>1273592728</t>
  </si>
  <si>
    <t>941941990</t>
  </si>
  <si>
    <t>344946676</t>
  </si>
  <si>
    <t>1364289822</t>
  </si>
  <si>
    <t>-666896964</t>
  </si>
  <si>
    <t>176473348</t>
  </si>
  <si>
    <t>-1870745723</t>
  </si>
  <si>
    <t>-439911306</t>
  </si>
  <si>
    <t>-1993328932</t>
  </si>
  <si>
    <t>-1983336682</t>
  </si>
  <si>
    <t>-47233274</t>
  </si>
  <si>
    <t>-1495842848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</si>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</sst>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91113" TargetMode="External" /><Relationship Id="rId18" Type="http://schemas.openxmlformats.org/officeDocument/2006/relationships/hyperlink" Target="https://podminky.urs.cz/item/CS_URS_2022_02/877470410" TargetMode="External" /><Relationship Id="rId19" Type="http://schemas.openxmlformats.org/officeDocument/2006/relationships/hyperlink" Target="https://podminky.urs.cz/item/CS_URS_2022_02/891472421" TargetMode="External" /><Relationship Id="rId20" Type="http://schemas.openxmlformats.org/officeDocument/2006/relationships/hyperlink" Target="https://podminky.urs.cz/item/CS_URS_2022_02/899633171" TargetMode="External" /><Relationship Id="rId21" Type="http://schemas.openxmlformats.org/officeDocument/2006/relationships/hyperlink" Target="https://podminky.urs.cz/item/CS_URS_2022_02/899643111" TargetMode="External" /><Relationship Id="rId22" Type="http://schemas.openxmlformats.org/officeDocument/2006/relationships/hyperlink" Target="https://podminky.urs.cz/item/CS_URS_2022_02/997002511" TargetMode="External" /><Relationship Id="rId23" Type="http://schemas.openxmlformats.org/officeDocument/2006/relationships/hyperlink" Target="https://podminky.urs.cz/item/CS_URS_2022_02/997002519" TargetMode="External" /><Relationship Id="rId24" Type="http://schemas.openxmlformats.org/officeDocument/2006/relationships/hyperlink" Target="https://podminky.urs.cz/item/CS_URS_2022_02/997013601" TargetMode="External" /><Relationship Id="rId25" Type="http://schemas.openxmlformats.org/officeDocument/2006/relationships/hyperlink" Target="https://podminky.urs.cz/item/CS_URS_2022_02/998332011" TargetMode="External" /><Relationship Id="rId26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91113" TargetMode="External" /><Relationship Id="rId18" Type="http://schemas.openxmlformats.org/officeDocument/2006/relationships/hyperlink" Target="https://podminky.urs.cz/item/CS_URS_2022_02/89147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91113" TargetMode="External" /><Relationship Id="rId18" Type="http://schemas.openxmlformats.org/officeDocument/2006/relationships/hyperlink" Target="https://podminky.urs.cz/item/CS_URS_2022_02/89147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71113" TargetMode="External" /><Relationship Id="rId18" Type="http://schemas.openxmlformats.org/officeDocument/2006/relationships/hyperlink" Target="https://podminky.urs.cz/item/CS_URS_2022_02/89144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71113" TargetMode="External" /><Relationship Id="rId18" Type="http://schemas.openxmlformats.org/officeDocument/2006/relationships/hyperlink" Target="https://podminky.urs.cz/item/CS_URS_2022_02/89144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71113" TargetMode="External" /><Relationship Id="rId18" Type="http://schemas.openxmlformats.org/officeDocument/2006/relationships/hyperlink" Target="https://podminky.urs.cz/item/CS_URS_2022_02/89144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71113" TargetMode="External" /><Relationship Id="rId18" Type="http://schemas.openxmlformats.org/officeDocument/2006/relationships/hyperlink" Target="https://podminky.urs.cz/item/CS_URS_2022_02/953943124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521113" TargetMode="External" /><Relationship Id="rId18" Type="http://schemas.openxmlformats.org/officeDocument/2006/relationships/hyperlink" Target="https://podminky.urs.cz/item/CS_URS_2022_02/89149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91113" TargetMode="External" /><Relationship Id="rId18" Type="http://schemas.openxmlformats.org/officeDocument/2006/relationships/hyperlink" Target="https://podminky.urs.cz/item/CS_URS_2022_02/89147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2" TargetMode="External" /><Relationship Id="rId2" Type="http://schemas.openxmlformats.org/officeDocument/2006/relationships/hyperlink" Target="https://podminky.urs.cz/item/CS_URS_2022_02/115101302" TargetMode="External" /><Relationship Id="rId3" Type="http://schemas.openxmlformats.org/officeDocument/2006/relationships/hyperlink" Target="https://podminky.urs.cz/item/CS_URS_2022_02/122351102" TargetMode="External" /><Relationship Id="rId4" Type="http://schemas.openxmlformats.org/officeDocument/2006/relationships/hyperlink" Target="https://podminky.urs.cz/item/CS_URS_2022_02/12995112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81411123" TargetMode="External" /><Relationship Id="rId7" Type="http://schemas.openxmlformats.org/officeDocument/2006/relationships/hyperlink" Target="https://podminky.urs.cz/item/CS_URS_2022_02/182151111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6111" TargetMode="External" /><Relationship Id="rId12" Type="http://schemas.openxmlformats.org/officeDocument/2006/relationships/hyperlink" Target="https://podminky.urs.cz/item/CS_URS_2022_02/321368211" TargetMode="External" /><Relationship Id="rId13" Type="http://schemas.openxmlformats.org/officeDocument/2006/relationships/hyperlink" Target="https://podminky.urs.cz/item/CS_URS_2022_02/452311131" TargetMode="External" /><Relationship Id="rId14" Type="http://schemas.openxmlformats.org/officeDocument/2006/relationships/hyperlink" Target="https://podminky.urs.cz/item/CS_URS_2022_02/462512161" TargetMode="External" /><Relationship Id="rId15" Type="http://schemas.openxmlformats.org/officeDocument/2006/relationships/hyperlink" Target="https://podminky.urs.cz/item/CS_URS_2022_02/451311111" TargetMode="External" /><Relationship Id="rId16" Type="http://schemas.openxmlformats.org/officeDocument/2006/relationships/hyperlink" Target="https://podminky.urs.cz/item/CS_URS_2022_02/465511523" TargetMode="External" /><Relationship Id="rId17" Type="http://schemas.openxmlformats.org/officeDocument/2006/relationships/hyperlink" Target="https://podminky.urs.cz/item/CS_URS_2022_02/820491113" TargetMode="External" /><Relationship Id="rId18" Type="http://schemas.openxmlformats.org/officeDocument/2006/relationships/hyperlink" Target="https://podminky.urs.cz/item/CS_URS_2022_02/891472421" TargetMode="External" /><Relationship Id="rId19" Type="http://schemas.openxmlformats.org/officeDocument/2006/relationships/hyperlink" Target="https://podminky.urs.cz/item/CS_URS_2022_02/997002511" TargetMode="External" /><Relationship Id="rId20" Type="http://schemas.openxmlformats.org/officeDocument/2006/relationships/hyperlink" Target="https://podminky.urs.cz/item/CS_URS_2022_02/997002519" TargetMode="External" /><Relationship Id="rId21" Type="http://schemas.openxmlformats.org/officeDocument/2006/relationships/hyperlink" Target="https://podminky.urs.cz/item/CS_URS_2022_02/997013601" TargetMode="External" /><Relationship Id="rId22" Type="http://schemas.openxmlformats.org/officeDocument/2006/relationships/hyperlink" Target="https://podminky.urs.cz/item/CS_URS_2022_02/998332011" TargetMode="External" /><Relationship Id="rId2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22-09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Skalička - klapky, stavidla - oprava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Vít Pučálek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ROUND(SUM(AG55:AG65),2)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ROUND(SUM(AS55:AS65),2)</f>
        <v>0</v>
      </c>
      <c r="AT54" s="107">
        <f>ROUND(SUM(AV54:AW54),2)</f>
        <v>0</v>
      </c>
      <c r="AU54" s="108">
        <f>ROUND(SUM(AU55:AU65),5)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ROUND(SUM(AZ55:AZ65),2)</f>
        <v>0</v>
      </c>
      <c r="BA54" s="107">
        <f>ROUND(SUM(BA55:BA65),2)</f>
        <v>0</v>
      </c>
      <c r="BB54" s="107">
        <f>ROUND(SUM(BB55:BB65),2)</f>
        <v>0</v>
      </c>
      <c r="BC54" s="107">
        <f>ROUND(SUM(BC55:BC65),2)</f>
        <v>0</v>
      </c>
      <c r="BD54" s="109">
        <f>ROUND(SUM(BD55:BD65),2)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VRN - vedlejší rozpo...'!J30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'00 - VRN - vedlejší rozpo...'!P80</f>
        <v>0</v>
      </c>
      <c r="AV55" s="121">
        <f>'00 - VRN - vedlejší rozpo...'!J33</f>
        <v>0</v>
      </c>
      <c r="AW55" s="121">
        <f>'00 - VRN - vedlejší rozpo...'!J34</f>
        <v>0</v>
      </c>
      <c r="AX55" s="121">
        <f>'00 - VRN - vedlejší rozpo...'!J35</f>
        <v>0</v>
      </c>
      <c r="AY55" s="121">
        <f>'00 - VRN - vedlejší rozpo...'!J36</f>
        <v>0</v>
      </c>
      <c r="AZ55" s="121">
        <f>'00 - VRN - vedlejší rozpo...'!F33</f>
        <v>0</v>
      </c>
      <c r="BA55" s="121">
        <f>'00 - VRN - vedlejší rozpo...'!F34</f>
        <v>0</v>
      </c>
      <c r="BB55" s="121">
        <f>'00 - VRN - vedlejší rozpo...'!F35</f>
        <v>0</v>
      </c>
      <c r="BC55" s="121">
        <f>'00 - VRN - vedlejší rozpo...'!F36</f>
        <v>0</v>
      </c>
      <c r="BD55" s="123">
        <f>'00 - VRN - vedlejší rozpo...'!F37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SO 01 PB Ř.KM 0,064'!J30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'01 - SO 01 PB Ř.KM 0,064'!P90</f>
        <v>0</v>
      </c>
      <c r="AV56" s="121">
        <f>'01 - SO 01 PB Ř.KM 0,064'!J33</f>
        <v>0</v>
      </c>
      <c r="AW56" s="121">
        <f>'01 - SO 01 PB Ř.KM 0,064'!J34</f>
        <v>0</v>
      </c>
      <c r="AX56" s="121">
        <f>'01 - SO 01 PB Ř.KM 0,064'!J35</f>
        <v>0</v>
      </c>
      <c r="AY56" s="121">
        <f>'01 - SO 01 PB Ř.KM 0,064'!J36</f>
        <v>0</v>
      </c>
      <c r="AZ56" s="121">
        <f>'01 - SO 01 PB Ř.KM 0,064'!F33</f>
        <v>0</v>
      </c>
      <c r="BA56" s="121">
        <f>'01 - SO 01 PB Ř.KM 0,064'!F34</f>
        <v>0</v>
      </c>
      <c r="BB56" s="121">
        <f>'01 - SO 01 PB Ř.KM 0,064'!F35</f>
        <v>0</v>
      </c>
      <c r="BC56" s="121">
        <f>'01 - SO 01 PB Ř.KM 0,064'!F36</f>
        <v>0</v>
      </c>
      <c r="BD56" s="123">
        <f>'01 - SO 01 PB Ř.KM 0,064'!F37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16.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SO 02 LB Ř.KM 0,064'!J30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'02 - SO 02 LB Ř.KM 0,064'!P90</f>
        <v>0</v>
      </c>
      <c r="AV57" s="121">
        <f>'02 - SO 02 LB Ř.KM 0,064'!J33</f>
        <v>0</v>
      </c>
      <c r="AW57" s="121">
        <f>'02 - SO 02 LB Ř.KM 0,064'!J34</f>
        <v>0</v>
      </c>
      <c r="AX57" s="121">
        <f>'02 - SO 02 LB Ř.KM 0,064'!J35</f>
        <v>0</v>
      </c>
      <c r="AY57" s="121">
        <f>'02 - SO 02 LB Ř.KM 0,064'!J36</f>
        <v>0</v>
      </c>
      <c r="AZ57" s="121">
        <f>'02 - SO 02 LB Ř.KM 0,064'!F33</f>
        <v>0</v>
      </c>
      <c r="BA57" s="121">
        <f>'02 - SO 02 LB Ř.KM 0,064'!F34</f>
        <v>0</v>
      </c>
      <c r="BB57" s="121">
        <f>'02 - SO 02 LB Ř.KM 0,064'!F35</f>
        <v>0</v>
      </c>
      <c r="BC57" s="121">
        <f>'02 - SO 02 LB Ř.KM 0,064'!F36</f>
        <v>0</v>
      </c>
      <c r="BD57" s="123">
        <f>'02 - SO 02 LB Ř.KM 0,064'!F37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'03 - SO 03 LB Ř.KM 0,064'!J30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'03 - SO 03 LB Ř.KM 0,064'!P90</f>
        <v>0</v>
      </c>
      <c r="AV58" s="121">
        <f>'03 - SO 03 LB Ř.KM 0,064'!J33</f>
        <v>0</v>
      </c>
      <c r="AW58" s="121">
        <f>'03 - SO 03 LB Ř.KM 0,064'!J34</f>
        <v>0</v>
      </c>
      <c r="AX58" s="121">
        <f>'03 - SO 03 LB Ř.KM 0,064'!J35</f>
        <v>0</v>
      </c>
      <c r="AY58" s="121">
        <f>'03 - SO 03 LB Ř.KM 0,064'!J36</f>
        <v>0</v>
      </c>
      <c r="AZ58" s="121">
        <f>'03 - SO 03 LB Ř.KM 0,064'!F33</f>
        <v>0</v>
      </c>
      <c r="BA58" s="121">
        <f>'03 - SO 03 LB Ř.KM 0,064'!F34</f>
        <v>0</v>
      </c>
      <c r="BB58" s="121">
        <f>'03 - SO 03 LB Ř.KM 0,064'!F35</f>
        <v>0</v>
      </c>
      <c r="BC58" s="121">
        <f>'03 - SO 03 LB Ř.KM 0,064'!F36</f>
        <v>0</v>
      </c>
      <c r="BD58" s="123">
        <f>'03 - SO 03 LB Ř.KM 0,064'!F37</f>
        <v>0</v>
      </c>
      <c r="BE58" s="7"/>
      <c r="BT58" s="124" t="s">
        <v>83</v>
      </c>
      <c r="BV58" s="124" t="s">
        <v>77</v>
      </c>
      <c r="BW58" s="124" t="s">
        <v>94</v>
      </c>
      <c r="BX58" s="124" t="s">
        <v>5</v>
      </c>
      <c r="CL58" s="124" t="s">
        <v>19</v>
      </c>
      <c r="CM58" s="124" t="s">
        <v>85</v>
      </c>
    </row>
    <row r="59" s="7" customFormat="1" ht="16.5" customHeight="1">
      <c r="A59" s="112" t="s">
        <v>79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'04 - SO 04 PB Ř.KM 1,600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0">
        <v>0</v>
      </c>
      <c r="AT59" s="121">
        <f>ROUND(SUM(AV59:AW59),2)</f>
        <v>0</v>
      </c>
      <c r="AU59" s="122">
        <f>'04 - SO 04 PB Ř.KM 1,600 ...'!P91</f>
        <v>0</v>
      </c>
      <c r="AV59" s="121">
        <f>'04 - SO 04 PB Ř.KM 1,600 ...'!J33</f>
        <v>0</v>
      </c>
      <c r="AW59" s="121">
        <f>'04 - SO 04 PB Ř.KM 1,600 ...'!J34</f>
        <v>0</v>
      </c>
      <c r="AX59" s="121">
        <f>'04 - SO 04 PB Ř.KM 1,600 ...'!J35</f>
        <v>0</v>
      </c>
      <c r="AY59" s="121">
        <f>'04 - SO 04 PB Ř.KM 1,600 ...'!J36</f>
        <v>0</v>
      </c>
      <c r="AZ59" s="121">
        <f>'04 - SO 04 PB Ř.KM 1,600 ...'!F33</f>
        <v>0</v>
      </c>
      <c r="BA59" s="121">
        <f>'04 - SO 04 PB Ř.KM 1,600 ...'!F34</f>
        <v>0</v>
      </c>
      <c r="BB59" s="121">
        <f>'04 - SO 04 PB Ř.KM 1,600 ...'!F35</f>
        <v>0</v>
      </c>
      <c r="BC59" s="121">
        <f>'04 - SO 04 PB Ř.KM 1,600 ...'!F36</f>
        <v>0</v>
      </c>
      <c r="BD59" s="123">
        <f>'04 - SO 04 PB Ř.KM 1,600 ...'!F37</f>
        <v>0</v>
      </c>
      <c r="BE59" s="7"/>
      <c r="BT59" s="124" t="s">
        <v>83</v>
      </c>
      <c r="BV59" s="124" t="s">
        <v>77</v>
      </c>
      <c r="BW59" s="124" t="s">
        <v>97</v>
      </c>
      <c r="BX59" s="124" t="s">
        <v>5</v>
      </c>
      <c r="CL59" s="124" t="s">
        <v>19</v>
      </c>
      <c r="CM59" s="124" t="s">
        <v>85</v>
      </c>
    </row>
    <row r="60" s="7" customFormat="1" ht="16.5" customHeight="1">
      <c r="A60" s="112" t="s">
        <v>79</v>
      </c>
      <c r="B60" s="113"/>
      <c r="C60" s="114"/>
      <c r="D60" s="115" t="s">
        <v>98</v>
      </c>
      <c r="E60" s="115"/>
      <c r="F60" s="115"/>
      <c r="G60" s="115"/>
      <c r="H60" s="115"/>
      <c r="I60" s="116"/>
      <c r="J60" s="115" t="s">
        <v>99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'05 - SO 05 LB Ř.KM 1,715'!J30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0">
        <v>0</v>
      </c>
      <c r="AT60" s="121">
        <f>ROUND(SUM(AV60:AW60),2)</f>
        <v>0</v>
      </c>
      <c r="AU60" s="122">
        <f>'05 - SO 05 LB Ř.KM 1,715'!P90</f>
        <v>0</v>
      </c>
      <c r="AV60" s="121">
        <f>'05 - SO 05 LB Ř.KM 1,715'!J33</f>
        <v>0</v>
      </c>
      <c r="AW60" s="121">
        <f>'05 - SO 05 LB Ř.KM 1,715'!J34</f>
        <v>0</v>
      </c>
      <c r="AX60" s="121">
        <f>'05 - SO 05 LB Ř.KM 1,715'!J35</f>
        <v>0</v>
      </c>
      <c r="AY60" s="121">
        <f>'05 - SO 05 LB Ř.KM 1,715'!J36</f>
        <v>0</v>
      </c>
      <c r="AZ60" s="121">
        <f>'05 - SO 05 LB Ř.KM 1,715'!F33</f>
        <v>0</v>
      </c>
      <c r="BA60" s="121">
        <f>'05 - SO 05 LB Ř.KM 1,715'!F34</f>
        <v>0</v>
      </c>
      <c r="BB60" s="121">
        <f>'05 - SO 05 LB Ř.KM 1,715'!F35</f>
        <v>0</v>
      </c>
      <c r="BC60" s="121">
        <f>'05 - SO 05 LB Ř.KM 1,715'!F36</f>
        <v>0</v>
      </c>
      <c r="BD60" s="123">
        <f>'05 - SO 05 LB Ř.KM 1,715'!F37</f>
        <v>0</v>
      </c>
      <c r="BE60" s="7"/>
      <c r="BT60" s="124" t="s">
        <v>83</v>
      </c>
      <c r="BV60" s="124" t="s">
        <v>77</v>
      </c>
      <c r="BW60" s="124" t="s">
        <v>100</v>
      </c>
      <c r="BX60" s="124" t="s">
        <v>5</v>
      </c>
      <c r="CL60" s="124" t="s">
        <v>19</v>
      </c>
      <c r="CM60" s="124" t="s">
        <v>85</v>
      </c>
    </row>
    <row r="61" s="7" customFormat="1" ht="16.5" customHeight="1">
      <c r="A61" s="112" t="s">
        <v>79</v>
      </c>
      <c r="B61" s="113"/>
      <c r="C61" s="114"/>
      <c r="D61" s="115" t="s">
        <v>101</v>
      </c>
      <c r="E61" s="115"/>
      <c r="F61" s="115"/>
      <c r="G61" s="115"/>
      <c r="H61" s="115"/>
      <c r="I61" s="116"/>
      <c r="J61" s="115" t="s">
        <v>102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'06 - SO 06 PB Ř.KM 2,116'!J30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82</v>
      </c>
      <c r="AR61" s="119"/>
      <c r="AS61" s="120">
        <v>0</v>
      </c>
      <c r="AT61" s="121">
        <f>ROUND(SUM(AV61:AW61),2)</f>
        <v>0</v>
      </c>
      <c r="AU61" s="122">
        <f>'06 - SO 06 PB Ř.KM 2,116'!P90</f>
        <v>0</v>
      </c>
      <c r="AV61" s="121">
        <f>'06 - SO 06 PB Ř.KM 2,116'!J33</f>
        <v>0</v>
      </c>
      <c r="AW61" s="121">
        <f>'06 - SO 06 PB Ř.KM 2,116'!J34</f>
        <v>0</v>
      </c>
      <c r="AX61" s="121">
        <f>'06 - SO 06 PB Ř.KM 2,116'!J35</f>
        <v>0</v>
      </c>
      <c r="AY61" s="121">
        <f>'06 - SO 06 PB Ř.KM 2,116'!J36</f>
        <v>0</v>
      </c>
      <c r="AZ61" s="121">
        <f>'06 - SO 06 PB Ř.KM 2,116'!F33</f>
        <v>0</v>
      </c>
      <c r="BA61" s="121">
        <f>'06 - SO 06 PB Ř.KM 2,116'!F34</f>
        <v>0</v>
      </c>
      <c r="BB61" s="121">
        <f>'06 - SO 06 PB Ř.KM 2,116'!F35</f>
        <v>0</v>
      </c>
      <c r="BC61" s="121">
        <f>'06 - SO 06 PB Ř.KM 2,116'!F36</f>
        <v>0</v>
      </c>
      <c r="BD61" s="123">
        <f>'06 - SO 06 PB Ř.KM 2,116'!F37</f>
        <v>0</v>
      </c>
      <c r="BE61" s="7"/>
      <c r="BT61" s="124" t="s">
        <v>83</v>
      </c>
      <c r="BV61" s="124" t="s">
        <v>77</v>
      </c>
      <c r="BW61" s="124" t="s">
        <v>103</v>
      </c>
      <c r="BX61" s="124" t="s">
        <v>5</v>
      </c>
      <c r="CL61" s="124" t="s">
        <v>19</v>
      </c>
      <c r="CM61" s="124" t="s">
        <v>85</v>
      </c>
    </row>
    <row r="62" s="7" customFormat="1" ht="16.5" customHeight="1">
      <c r="A62" s="112" t="s">
        <v>79</v>
      </c>
      <c r="B62" s="113"/>
      <c r="C62" s="114"/>
      <c r="D62" s="115" t="s">
        <v>104</v>
      </c>
      <c r="E62" s="115"/>
      <c r="F62" s="115"/>
      <c r="G62" s="115"/>
      <c r="H62" s="115"/>
      <c r="I62" s="116"/>
      <c r="J62" s="115" t="s">
        <v>105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'07 - SO 07 LB Ř.KM 2,427'!J30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82</v>
      </c>
      <c r="AR62" s="119"/>
      <c r="AS62" s="120">
        <v>0</v>
      </c>
      <c r="AT62" s="121">
        <f>ROUND(SUM(AV62:AW62),2)</f>
        <v>0</v>
      </c>
      <c r="AU62" s="122">
        <f>'07 - SO 07 LB Ř.KM 2,427'!P90</f>
        <v>0</v>
      </c>
      <c r="AV62" s="121">
        <f>'07 - SO 07 LB Ř.KM 2,427'!J33</f>
        <v>0</v>
      </c>
      <c r="AW62" s="121">
        <f>'07 - SO 07 LB Ř.KM 2,427'!J34</f>
        <v>0</v>
      </c>
      <c r="AX62" s="121">
        <f>'07 - SO 07 LB Ř.KM 2,427'!J35</f>
        <v>0</v>
      </c>
      <c r="AY62" s="121">
        <f>'07 - SO 07 LB Ř.KM 2,427'!J36</f>
        <v>0</v>
      </c>
      <c r="AZ62" s="121">
        <f>'07 - SO 07 LB Ř.KM 2,427'!F33</f>
        <v>0</v>
      </c>
      <c r="BA62" s="121">
        <f>'07 - SO 07 LB Ř.KM 2,427'!F34</f>
        <v>0</v>
      </c>
      <c r="BB62" s="121">
        <f>'07 - SO 07 LB Ř.KM 2,427'!F35</f>
        <v>0</v>
      </c>
      <c r="BC62" s="121">
        <f>'07 - SO 07 LB Ř.KM 2,427'!F36</f>
        <v>0</v>
      </c>
      <c r="BD62" s="123">
        <f>'07 - SO 07 LB Ř.KM 2,427'!F37</f>
        <v>0</v>
      </c>
      <c r="BE62" s="7"/>
      <c r="BT62" s="124" t="s">
        <v>83</v>
      </c>
      <c r="BV62" s="124" t="s">
        <v>77</v>
      </c>
      <c r="BW62" s="124" t="s">
        <v>106</v>
      </c>
      <c r="BX62" s="124" t="s">
        <v>5</v>
      </c>
      <c r="CL62" s="124" t="s">
        <v>19</v>
      </c>
      <c r="CM62" s="124" t="s">
        <v>85</v>
      </c>
    </row>
    <row r="63" s="7" customFormat="1" ht="16.5" customHeight="1">
      <c r="A63" s="112" t="s">
        <v>79</v>
      </c>
      <c r="B63" s="113"/>
      <c r="C63" s="114"/>
      <c r="D63" s="115" t="s">
        <v>107</v>
      </c>
      <c r="E63" s="115"/>
      <c r="F63" s="115"/>
      <c r="G63" s="115"/>
      <c r="H63" s="115"/>
      <c r="I63" s="116"/>
      <c r="J63" s="115" t="s">
        <v>108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'08 - SO 08 LB Ř.KM 2,439'!J30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82</v>
      </c>
      <c r="AR63" s="119"/>
      <c r="AS63" s="120">
        <v>0</v>
      </c>
      <c r="AT63" s="121">
        <f>ROUND(SUM(AV63:AW63),2)</f>
        <v>0</v>
      </c>
      <c r="AU63" s="122">
        <f>'08 - SO 08 LB Ř.KM 2,439'!P90</f>
        <v>0</v>
      </c>
      <c r="AV63" s="121">
        <f>'08 - SO 08 LB Ř.KM 2,439'!J33</f>
        <v>0</v>
      </c>
      <c r="AW63" s="121">
        <f>'08 - SO 08 LB Ř.KM 2,439'!J34</f>
        <v>0</v>
      </c>
      <c r="AX63" s="121">
        <f>'08 - SO 08 LB Ř.KM 2,439'!J35</f>
        <v>0</v>
      </c>
      <c r="AY63" s="121">
        <f>'08 - SO 08 LB Ř.KM 2,439'!J36</f>
        <v>0</v>
      </c>
      <c r="AZ63" s="121">
        <f>'08 - SO 08 LB Ř.KM 2,439'!F33</f>
        <v>0</v>
      </c>
      <c r="BA63" s="121">
        <f>'08 - SO 08 LB Ř.KM 2,439'!F34</f>
        <v>0</v>
      </c>
      <c r="BB63" s="121">
        <f>'08 - SO 08 LB Ř.KM 2,439'!F35</f>
        <v>0</v>
      </c>
      <c r="BC63" s="121">
        <f>'08 - SO 08 LB Ř.KM 2,439'!F36</f>
        <v>0</v>
      </c>
      <c r="BD63" s="123">
        <f>'08 - SO 08 LB Ř.KM 2,439'!F37</f>
        <v>0</v>
      </c>
      <c r="BE63" s="7"/>
      <c r="BT63" s="124" t="s">
        <v>83</v>
      </c>
      <c r="BV63" s="124" t="s">
        <v>77</v>
      </c>
      <c r="BW63" s="124" t="s">
        <v>109</v>
      </c>
      <c r="BX63" s="124" t="s">
        <v>5</v>
      </c>
      <c r="CL63" s="124" t="s">
        <v>19</v>
      </c>
      <c r="CM63" s="124" t="s">
        <v>85</v>
      </c>
    </row>
    <row r="64" s="7" customFormat="1" ht="16.5" customHeight="1">
      <c r="A64" s="112" t="s">
        <v>79</v>
      </c>
      <c r="B64" s="113"/>
      <c r="C64" s="114"/>
      <c r="D64" s="115" t="s">
        <v>110</v>
      </c>
      <c r="E64" s="115"/>
      <c r="F64" s="115"/>
      <c r="G64" s="115"/>
      <c r="H64" s="115"/>
      <c r="I64" s="116"/>
      <c r="J64" s="115" t="s">
        <v>111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'09 - SO 09 PB Ř.KM 2,758'!J30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82</v>
      </c>
      <c r="AR64" s="119"/>
      <c r="AS64" s="120">
        <v>0</v>
      </c>
      <c r="AT64" s="121">
        <f>ROUND(SUM(AV64:AW64),2)</f>
        <v>0</v>
      </c>
      <c r="AU64" s="122">
        <f>'09 - SO 09 PB Ř.KM 2,758'!P90</f>
        <v>0</v>
      </c>
      <c r="AV64" s="121">
        <f>'09 - SO 09 PB Ř.KM 2,758'!J33</f>
        <v>0</v>
      </c>
      <c r="AW64" s="121">
        <f>'09 - SO 09 PB Ř.KM 2,758'!J34</f>
        <v>0</v>
      </c>
      <c r="AX64" s="121">
        <f>'09 - SO 09 PB Ř.KM 2,758'!J35</f>
        <v>0</v>
      </c>
      <c r="AY64" s="121">
        <f>'09 - SO 09 PB Ř.KM 2,758'!J36</f>
        <v>0</v>
      </c>
      <c r="AZ64" s="121">
        <f>'09 - SO 09 PB Ř.KM 2,758'!F33</f>
        <v>0</v>
      </c>
      <c r="BA64" s="121">
        <f>'09 - SO 09 PB Ř.KM 2,758'!F34</f>
        <v>0</v>
      </c>
      <c r="BB64" s="121">
        <f>'09 - SO 09 PB Ř.KM 2,758'!F35</f>
        <v>0</v>
      </c>
      <c r="BC64" s="121">
        <f>'09 - SO 09 PB Ř.KM 2,758'!F36</f>
        <v>0</v>
      </c>
      <c r="BD64" s="123">
        <f>'09 - SO 09 PB Ř.KM 2,758'!F37</f>
        <v>0</v>
      </c>
      <c r="BE64" s="7"/>
      <c r="BT64" s="124" t="s">
        <v>83</v>
      </c>
      <c r="BV64" s="124" t="s">
        <v>77</v>
      </c>
      <c r="BW64" s="124" t="s">
        <v>112</v>
      </c>
      <c r="BX64" s="124" t="s">
        <v>5</v>
      </c>
      <c r="CL64" s="124" t="s">
        <v>19</v>
      </c>
      <c r="CM64" s="124" t="s">
        <v>85</v>
      </c>
    </row>
    <row r="65" s="7" customFormat="1" ht="16.5" customHeight="1">
      <c r="A65" s="112" t="s">
        <v>79</v>
      </c>
      <c r="B65" s="113"/>
      <c r="C65" s="114"/>
      <c r="D65" s="115" t="s">
        <v>113</v>
      </c>
      <c r="E65" s="115"/>
      <c r="F65" s="115"/>
      <c r="G65" s="115"/>
      <c r="H65" s="115"/>
      <c r="I65" s="116"/>
      <c r="J65" s="115" t="s">
        <v>114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'10 - SO 10 LB Ř.KM 3,117'!J30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82</v>
      </c>
      <c r="AR65" s="119"/>
      <c r="AS65" s="125">
        <v>0</v>
      </c>
      <c r="AT65" s="126">
        <f>ROUND(SUM(AV65:AW65),2)</f>
        <v>0</v>
      </c>
      <c r="AU65" s="127">
        <f>'10 - SO 10 LB Ř.KM 3,117'!P90</f>
        <v>0</v>
      </c>
      <c r="AV65" s="126">
        <f>'10 - SO 10 LB Ř.KM 3,117'!J33</f>
        <v>0</v>
      </c>
      <c r="AW65" s="126">
        <f>'10 - SO 10 LB Ř.KM 3,117'!J34</f>
        <v>0</v>
      </c>
      <c r="AX65" s="126">
        <f>'10 - SO 10 LB Ř.KM 3,117'!J35</f>
        <v>0</v>
      </c>
      <c r="AY65" s="126">
        <f>'10 - SO 10 LB Ř.KM 3,117'!J36</f>
        <v>0</v>
      </c>
      <c r="AZ65" s="126">
        <f>'10 - SO 10 LB Ř.KM 3,117'!F33</f>
        <v>0</v>
      </c>
      <c r="BA65" s="126">
        <f>'10 - SO 10 LB Ř.KM 3,117'!F34</f>
        <v>0</v>
      </c>
      <c r="BB65" s="126">
        <f>'10 - SO 10 LB Ř.KM 3,117'!F35</f>
        <v>0</v>
      </c>
      <c r="BC65" s="126">
        <f>'10 - SO 10 LB Ř.KM 3,117'!F36</f>
        <v>0</v>
      </c>
      <c r="BD65" s="128">
        <f>'10 - SO 10 LB Ř.KM 3,117'!F37</f>
        <v>0</v>
      </c>
      <c r="BE65" s="7"/>
      <c r="BT65" s="124" t="s">
        <v>83</v>
      </c>
      <c r="BV65" s="124" t="s">
        <v>77</v>
      </c>
      <c r="BW65" s="124" t="s">
        <v>115</v>
      </c>
      <c r="BX65" s="124" t="s">
        <v>5</v>
      </c>
      <c r="CL65" s="124" t="s">
        <v>19</v>
      </c>
      <c r="CM65" s="124" t="s">
        <v>85</v>
      </c>
    </row>
    <row r="66" s="2" customFormat="1" ht="30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sheetProtection sheet="1" formatColumns="0" formatRows="0" objects="1" scenarios="1" spinCount="100000" saltValue="J/rGmVx3J3KIljIup+ErJgZ+EtCXvSfNtmDzV9k4ugT22bXE0CxrJ4Hx0o0qjx62HMm9pqjemJNeGMzG33D39A==" hashValue="4Y3auE/LXF0uyPGGUxsVsdYxvFM9xIQJjTWMNRX5tpLRBcLNMrgpkkXh5Lb3rADGiO1+XrcuJPDfI88IWjpdqA==" algorithmName="SHA-512" password="CC5B"/>
  <mergeCells count="82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54:AP54"/>
  </mergeCells>
  <hyperlinks>
    <hyperlink ref="A55" location="'00 - VRN - vedlejší rozpo...'!C2" display="/"/>
    <hyperlink ref="A56" location="'01 - SO 01 PB Ř.KM 0,064'!C2" display="/"/>
    <hyperlink ref="A57" location="'02 - SO 02 LB Ř.KM 0,064'!C2" display="/"/>
    <hyperlink ref="A58" location="'03 - SO 03 LB Ř.KM 0,064'!C2" display="/"/>
    <hyperlink ref="A59" location="'04 - SO 04 PB Ř.KM 1,600 ...'!C2" display="/"/>
    <hyperlink ref="A60" location="'05 - SO 05 LB Ř.KM 1,715'!C2" display="/"/>
    <hyperlink ref="A61" location="'06 - SO 06 PB Ř.KM 2,116'!C2" display="/"/>
    <hyperlink ref="A62" location="'07 - SO 07 LB Ř.KM 2,427'!C2" display="/"/>
    <hyperlink ref="A63" location="'08 - SO 08 LB Ř.KM 2,439'!C2" display="/"/>
    <hyperlink ref="A64" location="'09 - SO 09 PB Ř.KM 2,758'!C2" display="/"/>
    <hyperlink ref="A65" location="'10 - SO 10 LB Ř.KM 3,11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ROUND((SUM(BE90:BE208)),  2)</f>
        <v>0</v>
      </c>
      <c r="G33" s="39"/>
      <c r="H33" s="39"/>
      <c r="I33" s="149">
        <v>0.20999999999999999</v>
      </c>
      <c r="J33" s="148">
        <f>ROUND(((SUM(BE90:BE208))*I33),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ROUND((SUM(BF90:BF208)),  2)</f>
        <v>0</v>
      </c>
      <c r="G34" s="39"/>
      <c r="H34" s="39"/>
      <c r="I34" s="149">
        <v>0.14999999999999999</v>
      </c>
      <c r="J34" s="148">
        <f>ROUND(((SUM(BF90:BF208))*I34),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ROUND((SUM(BG90:BG208)),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ROUND((SUM(BH90:BH208)),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ROUND((SUM(BI90:BI208)),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SO 08 LB Ř.KM 2,439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J159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J164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J170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J181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J198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J206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08 - SO 08 LB Ř.KM 2,439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16.781644153050799</v>
      </c>
      <c r="S90" s="97"/>
      <c r="T90" s="182">
        <f>T91</f>
        <v>4.2000000000000002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P92+P122+P159+P181+P198+P206</f>
        <v>0</v>
      </c>
      <c r="Q91" s="192"/>
      <c r="R91" s="193">
        <f>R92+R122+R159+R181+R198+R206</f>
        <v>16.781644153050799</v>
      </c>
      <c r="S91" s="192"/>
      <c r="T91" s="194">
        <f>T92+T122+T159+T181+T198+T206</f>
        <v>4.2000000000000002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BK92+BK122+BK159+BK181+BK198+BK206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4.2000000000000002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83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632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85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633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238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25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634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598</v>
      </c>
      <c r="G99" s="232"/>
      <c r="H99" s="235">
        <v>25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145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1.6799999999999999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4.2000000000000002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635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495</v>
      </c>
      <c r="G103" s="232"/>
      <c r="H103" s="235">
        <v>1.6799999999999999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1.6799999999999999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139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25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636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598</v>
      </c>
      <c r="G107" s="232"/>
      <c r="H107" s="235">
        <v>25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157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637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638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639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640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1.1655588814508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SUM(P124:P158)</f>
        <v>0</v>
      </c>
      <c r="Q123" s="192"/>
      <c r="R123" s="193">
        <f>SUM(R124:R158)</f>
        <v>1.1655588814508</v>
      </c>
      <c r="S123" s="192"/>
      <c r="T123" s="194">
        <f>SUM(T124:T158)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SUM(BK124:BK158)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4.6200000000000001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641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553</v>
      </c>
      <c r="G126" s="232"/>
      <c r="H126" s="235">
        <v>1.44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606</v>
      </c>
      <c r="G127" s="232"/>
      <c r="H127" s="235">
        <v>2.7000000000000002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4.6200000000000001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33.200000000000003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0.24096573280000003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642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556</v>
      </c>
      <c r="G132" s="232"/>
      <c r="H132" s="235">
        <v>11.039999999999999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608</v>
      </c>
      <c r="G133" s="232"/>
      <c r="H133" s="235">
        <v>18.960000000000001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33.200000000000003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33.200000000000003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0.028450242000000001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643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556</v>
      </c>
      <c r="G138" s="232"/>
      <c r="H138" s="235">
        <v>11.039999999999999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608</v>
      </c>
      <c r="G139" s="232"/>
      <c r="H139" s="235">
        <v>18.960000000000001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33.200000000000003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0.374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0.40963284999999999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644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611</v>
      </c>
      <c r="G144" s="232"/>
      <c r="H144" s="235">
        <v>0.20200000000000001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612</v>
      </c>
      <c r="G145" s="232"/>
      <c r="H145" s="235">
        <v>0.14199999999999999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3" customFormat="1">
      <c r="A146" s="13"/>
      <c r="B146" s="231"/>
      <c r="C146" s="232"/>
      <c r="D146" s="212" t="s">
        <v>244</v>
      </c>
      <c r="E146" s="233" t="s">
        <v>19</v>
      </c>
      <c r="F146" s="234" t="s">
        <v>645</v>
      </c>
      <c r="G146" s="232"/>
      <c r="H146" s="235">
        <v>0.029999999999999999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244</v>
      </c>
      <c r="AU146" s="241" t="s">
        <v>238</v>
      </c>
      <c r="AV146" s="13" t="s">
        <v>85</v>
      </c>
      <c r="AW146" s="13" t="s">
        <v>37</v>
      </c>
      <c r="AX146" s="13" t="s">
        <v>75</v>
      </c>
      <c r="AY146" s="241" t="s">
        <v>140</v>
      </c>
    </row>
    <row r="147" s="14" customFormat="1">
      <c r="A147" s="14"/>
      <c r="B147" s="242"/>
      <c r="C147" s="243"/>
      <c r="D147" s="212" t="s">
        <v>244</v>
      </c>
      <c r="E147" s="244" t="s">
        <v>19</v>
      </c>
      <c r="F147" s="245" t="s">
        <v>246</v>
      </c>
      <c r="G147" s="243"/>
      <c r="H147" s="246">
        <v>0.374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244</v>
      </c>
      <c r="AU147" s="252" t="s">
        <v>238</v>
      </c>
      <c r="AV147" s="14" t="s">
        <v>145</v>
      </c>
      <c r="AW147" s="14" t="s">
        <v>37</v>
      </c>
      <c r="AX147" s="14" t="s">
        <v>83</v>
      </c>
      <c r="AY147" s="252" t="s">
        <v>140</v>
      </c>
    </row>
    <row r="148" s="2" customFormat="1" ht="90" customHeight="1">
      <c r="A148" s="39"/>
      <c r="B148" s="40"/>
      <c r="C148" s="198" t="s">
        <v>182</v>
      </c>
      <c r="D148" s="198" t="s">
        <v>141</v>
      </c>
      <c r="E148" s="199" t="s">
        <v>303</v>
      </c>
      <c r="F148" s="200" t="s">
        <v>304</v>
      </c>
      <c r="G148" s="201" t="s">
        <v>298</v>
      </c>
      <c r="H148" s="202">
        <v>0.46800000000000003</v>
      </c>
      <c r="I148" s="203"/>
      <c r="J148" s="204">
        <f>ROUND(I148*H148,2)</f>
        <v>0</v>
      </c>
      <c r="K148" s="205"/>
      <c r="L148" s="45"/>
      <c r="M148" s="206" t="s">
        <v>19</v>
      </c>
      <c r="N148" s="207" t="s">
        <v>46</v>
      </c>
      <c r="O148" s="85"/>
      <c r="P148" s="208">
        <f>O148*H148</f>
        <v>0</v>
      </c>
      <c r="Q148" s="208">
        <v>1.0395514030999999</v>
      </c>
      <c r="R148" s="208">
        <f>Q148*H148</f>
        <v>0.48651005665079999</v>
      </c>
      <c r="S148" s="208">
        <v>0</v>
      </c>
      <c r="T148" s="20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0" t="s">
        <v>145</v>
      </c>
      <c r="AT148" s="210" t="s">
        <v>141</v>
      </c>
      <c r="AU148" s="210" t="s">
        <v>238</v>
      </c>
      <c r="AY148" s="18" t="s">
        <v>140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8" t="s">
        <v>83</v>
      </c>
      <c r="BK148" s="211">
        <f>ROUND(I148*H148,2)</f>
        <v>0</v>
      </c>
      <c r="BL148" s="18" t="s">
        <v>145</v>
      </c>
      <c r="BM148" s="210" t="s">
        <v>646</v>
      </c>
    </row>
    <row r="149" s="2" customFormat="1">
      <c r="A149" s="39"/>
      <c r="B149" s="40"/>
      <c r="C149" s="41"/>
      <c r="D149" s="229" t="s">
        <v>231</v>
      </c>
      <c r="E149" s="41"/>
      <c r="F149" s="230" t="s">
        <v>306</v>
      </c>
      <c r="G149" s="41"/>
      <c r="H149" s="41"/>
      <c r="I149" s="214"/>
      <c r="J149" s="41"/>
      <c r="K149" s="41"/>
      <c r="L149" s="45"/>
      <c r="M149" s="215"/>
      <c r="N149" s="216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231</v>
      </c>
      <c r="AU149" s="18" t="s">
        <v>238</v>
      </c>
    </row>
    <row r="150" s="13" customFormat="1">
      <c r="A150" s="13"/>
      <c r="B150" s="231"/>
      <c r="C150" s="232"/>
      <c r="D150" s="212" t="s">
        <v>244</v>
      </c>
      <c r="E150" s="233" t="s">
        <v>19</v>
      </c>
      <c r="F150" s="234" t="s">
        <v>614</v>
      </c>
      <c r="G150" s="232"/>
      <c r="H150" s="235">
        <v>0.40799999999999997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244</v>
      </c>
      <c r="AU150" s="241" t="s">
        <v>238</v>
      </c>
      <c r="AV150" s="13" t="s">
        <v>85</v>
      </c>
      <c r="AW150" s="13" t="s">
        <v>37</v>
      </c>
      <c r="AX150" s="13" t="s">
        <v>75</v>
      </c>
      <c r="AY150" s="241" t="s">
        <v>140</v>
      </c>
    </row>
    <row r="151" s="13" customFormat="1">
      <c r="A151" s="13"/>
      <c r="B151" s="231"/>
      <c r="C151" s="232"/>
      <c r="D151" s="212" t="s">
        <v>244</v>
      </c>
      <c r="E151" s="233" t="s">
        <v>19</v>
      </c>
      <c r="F151" s="234" t="s">
        <v>647</v>
      </c>
      <c r="G151" s="232"/>
      <c r="H151" s="235">
        <v>0.059999999999999998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244</v>
      </c>
      <c r="AU151" s="241" t="s">
        <v>238</v>
      </c>
      <c r="AV151" s="13" t="s">
        <v>85</v>
      </c>
      <c r="AW151" s="13" t="s">
        <v>37</v>
      </c>
      <c r="AX151" s="13" t="s">
        <v>75</v>
      </c>
      <c r="AY151" s="241" t="s">
        <v>140</v>
      </c>
    </row>
    <row r="152" s="14" customFormat="1">
      <c r="A152" s="14"/>
      <c r="B152" s="242"/>
      <c r="C152" s="243"/>
      <c r="D152" s="212" t="s">
        <v>244</v>
      </c>
      <c r="E152" s="244" t="s">
        <v>19</v>
      </c>
      <c r="F152" s="245" t="s">
        <v>246</v>
      </c>
      <c r="G152" s="243"/>
      <c r="H152" s="246">
        <v>0.46799999999999997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244</v>
      </c>
      <c r="AU152" s="252" t="s">
        <v>238</v>
      </c>
      <c r="AV152" s="14" t="s">
        <v>145</v>
      </c>
      <c r="AW152" s="14" t="s">
        <v>37</v>
      </c>
      <c r="AX152" s="14" t="s">
        <v>83</v>
      </c>
      <c r="AY152" s="252" t="s">
        <v>140</v>
      </c>
    </row>
    <row r="153" s="2" customFormat="1" ht="16.5" customHeight="1">
      <c r="A153" s="39"/>
      <c r="B153" s="40"/>
      <c r="C153" s="198" t="s">
        <v>357</v>
      </c>
      <c r="D153" s="198" t="s">
        <v>141</v>
      </c>
      <c r="E153" s="199" t="s">
        <v>309</v>
      </c>
      <c r="F153" s="200" t="s">
        <v>310</v>
      </c>
      <c r="G153" s="201" t="s">
        <v>311</v>
      </c>
      <c r="H153" s="202">
        <v>15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648</v>
      </c>
    </row>
    <row r="154" s="2" customFormat="1">
      <c r="A154" s="39"/>
      <c r="B154" s="40"/>
      <c r="C154" s="41"/>
      <c r="D154" s="212" t="s">
        <v>147</v>
      </c>
      <c r="E154" s="41"/>
      <c r="F154" s="213" t="s">
        <v>313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238</v>
      </c>
    </row>
    <row r="155" s="2" customFormat="1" ht="37.8" customHeight="1">
      <c r="A155" s="39"/>
      <c r="B155" s="40"/>
      <c r="C155" s="198" t="s">
        <v>8</v>
      </c>
      <c r="D155" s="198" t="s">
        <v>141</v>
      </c>
      <c r="E155" s="199" t="s">
        <v>314</v>
      </c>
      <c r="F155" s="200" t="s">
        <v>315</v>
      </c>
      <c r="G155" s="201" t="s">
        <v>241</v>
      </c>
      <c r="H155" s="202">
        <v>0.57999999999999996</v>
      </c>
      <c r="I155" s="203"/>
      <c r="J155" s="204">
        <f>ROUND(I155*H155,2)</f>
        <v>0</v>
      </c>
      <c r="K155" s="205"/>
      <c r="L155" s="45"/>
      <c r="M155" s="206" t="s">
        <v>19</v>
      </c>
      <c r="N155" s="207" t="s">
        <v>46</v>
      </c>
      <c r="O155" s="8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0" t="s">
        <v>145</v>
      </c>
      <c r="AT155" s="210" t="s">
        <v>141</v>
      </c>
      <c r="AU155" s="210" t="s">
        <v>238</v>
      </c>
      <c r="AY155" s="18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8" t="s">
        <v>83</v>
      </c>
      <c r="BK155" s="211">
        <f>ROUND(I155*H155,2)</f>
        <v>0</v>
      </c>
      <c r="BL155" s="18" t="s">
        <v>145</v>
      </c>
      <c r="BM155" s="210" t="s">
        <v>649</v>
      </c>
    </row>
    <row r="156" s="2" customFormat="1">
      <c r="A156" s="39"/>
      <c r="B156" s="40"/>
      <c r="C156" s="41"/>
      <c r="D156" s="229" t="s">
        <v>231</v>
      </c>
      <c r="E156" s="41"/>
      <c r="F156" s="230" t="s">
        <v>317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231</v>
      </c>
      <c r="AU156" s="18" t="s">
        <v>238</v>
      </c>
    </row>
    <row r="157" s="13" customFormat="1">
      <c r="A157" s="13"/>
      <c r="B157" s="231"/>
      <c r="C157" s="232"/>
      <c r="D157" s="212" t="s">
        <v>244</v>
      </c>
      <c r="E157" s="233" t="s">
        <v>19</v>
      </c>
      <c r="F157" s="234" t="s">
        <v>617</v>
      </c>
      <c r="G157" s="232"/>
      <c r="H157" s="235">
        <v>0.57999999999999996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244</v>
      </c>
      <c r="AU157" s="241" t="s">
        <v>238</v>
      </c>
      <c r="AV157" s="13" t="s">
        <v>85</v>
      </c>
      <c r="AW157" s="13" t="s">
        <v>37</v>
      </c>
      <c r="AX157" s="13" t="s">
        <v>75</v>
      </c>
      <c r="AY157" s="241" t="s">
        <v>140</v>
      </c>
    </row>
    <row r="158" s="14" customFormat="1">
      <c r="A158" s="14"/>
      <c r="B158" s="242"/>
      <c r="C158" s="243"/>
      <c r="D158" s="212" t="s">
        <v>244</v>
      </c>
      <c r="E158" s="244" t="s">
        <v>19</v>
      </c>
      <c r="F158" s="245" t="s">
        <v>246</v>
      </c>
      <c r="G158" s="243"/>
      <c r="H158" s="246">
        <v>0.57999999999999996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244</v>
      </c>
      <c r="AU158" s="252" t="s">
        <v>238</v>
      </c>
      <c r="AV158" s="14" t="s">
        <v>145</v>
      </c>
      <c r="AW158" s="14" t="s">
        <v>37</v>
      </c>
      <c r="AX158" s="14" t="s">
        <v>83</v>
      </c>
      <c r="AY158" s="252" t="s">
        <v>140</v>
      </c>
    </row>
    <row r="159" s="11" customFormat="1" ht="22.8" customHeight="1">
      <c r="A159" s="11"/>
      <c r="B159" s="184"/>
      <c r="C159" s="185"/>
      <c r="D159" s="186" t="s">
        <v>74</v>
      </c>
      <c r="E159" s="227" t="s">
        <v>145</v>
      </c>
      <c r="F159" s="227" t="s">
        <v>319</v>
      </c>
      <c r="G159" s="185"/>
      <c r="H159" s="185"/>
      <c r="I159" s="188"/>
      <c r="J159" s="228">
        <f>BK159</f>
        <v>0</v>
      </c>
      <c r="K159" s="185"/>
      <c r="L159" s="190"/>
      <c r="M159" s="191"/>
      <c r="N159" s="192"/>
      <c r="O159" s="192"/>
      <c r="P159" s="193">
        <f>P160+SUM(P161:P164)+P170</f>
        <v>0</v>
      </c>
      <c r="Q159" s="192"/>
      <c r="R159" s="193">
        <f>R160+SUM(R161:R164)+R170</f>
        <v>8.0641075999999998</v>
      </c>
      <c r="S159" s="192"/>
      <c r="T159" s="194">
        <f>T160+SUM(T161:T164)+T170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5" t="s">
        <v>83</v>
      </c>
      <c r="AT159" s="196" t="s">
        <v>74</v>
      </c>
      <c r="AU159" s="196" t="s">
        <v>83</v>
      </c>
      <c r="AY159" s="195" t="s">
        <v>140</v>
      </c>
      <c r="BK159" s="197">
        <f>BK160+SUM(BK161:BK164)+BK170</f>
        <v>0</v>
      </c>
    </row>
    <row r="160" s="2" customFormat="1" ht="49.05" customHeight="1">
      <c r="A160" s="39"/>
      <c r="B160" s="40"/>
      <c r="C160" s="198" t="s">
        <v>291</v>
      </c>
      <c r="D160" s="198" t="s">
        <v>141</v>
      </c>
      <c r="E160" s="199" t="s">
        <v>321</v>
      </c>
      <c r="F160" s="200" t="s">
        <v>322</v>
      </c>
      <c r="G160" s="201" t="s">
        <v>241</v>
      </c>
      <c r="H160" s="202">
        <v>0.5</v>
      </c>
      <c r="I160" s="203"/>
      <c r="J160" s="204">
        <f>ROUND(I160*H160,2)</f>
        <v>0</v>
      </c>
      <c r="K160" s="205"/>
      <c r="L160" s="45"/>
      <c r="M160" s="206" t="s">
        <v>19</v>
      </c>
      <c r="N160" s="207" t="s">
        <v>46</v>
      </c>
      <c r="O160" s="85"/>
      <c r="P160" s="208">
        <f>O160*H160</f>
        <v>0</v>
      </c>
      <c r="Q160" s="208">
        <v>2.0032199999999998</v>
      </c>
      <c r="R160" s="208">
        <f>Q160*H160</f>
        <v>1.0016099999999999</v>
      </c>
      <c r="S160" s="208">
        <v>0</v>
      </c>
      <c r="T160" s="20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0" t="s">
        <v>145</v>
      </c>
      <c r="AT160" s="210" t="s">
        <v>141</v>
      </c>
      <c r="AU160" s="210" t="s">
        <v>85</v>
      </c>
      <c r="AY160" s="18" t="s">
        <v>140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8" t="s">
        <v>83</v>
      </c>
      <c r="BK160" s="211">
        <f>ROUND(I160*H160,2)</f>
        <v>0</v>
      </c>
      <c r="BL160" s="18" t="s">
        <v>145</v>
      </c>
      <c r="BM160" s="210" t="s">
        <v>650</v>
      </c>
    </row>
    <row r="161" s="2" customFormat="1">
      <c r="A161" s="39"/>
      <c r="B161" s="40"/>
      <c r="C161" s="41"/>
      <c r="D161" s="229" t="s">
        <v>231</v>
      </c>
      <c r="E161" s="41"/>
      <c r="F161" s="230" t="s">
        <v>324</v>
      </c>
      <c r="G161" s="41"/>
      <c r="H161" s="41"/>
      <c r="I161" s="214"/>
      <c r="J161" s="41"/>
      <c r="K161" s="41"/>
      <c r="L161" s="45"/>
      <c r="M161" s="215"/>
      <c r="N161" s="216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231</v>
      </c>
      <c r="AU161" s="18" t="s">
        <v>85</v>
      </c>
    </row>
    <row r="162" s="13" customFormat="1">
      <c r="A162" s="13"/>
      <c r="B162" s="231"/>
      <c r="C162" s="232"/>
      <c r="D162" s="212" t="s">
        <v>244</v>
      </c>
      <c r="E162" s="233" t="s">
        <v>19</v>
      </c>
      <c r="F162" s="234" t="s">
        <v>325</v>
      </c>
      <c r="G162" s="232"/>
      <c r="H162" s="235">
        <v>0.5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244</v>
      </c>
      <c r="AU162" s="241" t="s">
        <v>85</v>
      </c>
      <c r="AV162" s="13" t="s">
        <v>85</v>
      </c>
      <c r="AW162" s="13" t="s">
        <v>37</v>
      </c>
      <c r="AX162" s="13" t="s">
        <v>75</v>
      </c>
      <c r="AY162" s="241" t="s">
        <v>140</v>
      </c>
    </row>
    <row r="163" s="14" customFormat="1">
      <c r="A163" s="14"/>
      <c r="B163" s="242"/>
      <c r="C163" s="243"/>
      <c r="D163" s="212" t="s">
        <v>244</v>
      </c>
      <c r="E163" s="244" t="s">
        <v>19</v>
      </c>
      <c r="F163" s="245" t="s">
        <v>246</v>
      </c>
      <c r="G163" s="243"/>
      <c r="H163" s="246">
        <v>0.5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244</v>
      </c>
      <c r="AU163" s="252" t="s">
        <v>85</v>
      </c>
      <c r="AV163" s="14" t="s">
        <v>145</v>
      </c>
      <c r="AW163" s="14" t="s">
        <v>37</v>
      </c>
      <c r="AX163" s="14" t="s">
        <v>83</v>
      </c>
      <c r="AY163" s="252" t="s">
        <v>140</v>
      </c>
    </row>
    <row r="164" s="11" customFormat="1" ht="20.88" customHeight="1">
      <c r="A164" s="11"/>
      <c r="B164" s="184"/>
      <c r="C164" s="185"/>
      <c r="D164" s="186" t="s">
        <v>74</v>
      </c>
      <c r="E164" s="227" t="s">
        <v>326</v>
      </c>
      <c r="F164" s="227" t="s">
        <v>327</v>
      </c>
      <c r="G164" s="185"/>
      <c r="H164" s="185"/>
      <c r="I164" s="188"/>
      <c r="J164" s="228">
        <f>BK164</f>
        <v>0</v>
      </c>
      <c r="K164" s="185"/>
      <c r="L164" s="190"/>
      <c r="M164" s="191"/>
      <c r="N164" s="192"/>
      <c r="O164" s="192"/>
      <c r="P164" s="193">
        <f>SUM(P165:P169)</f>
        <v>0</v>
      </c>
      <c r="Q164" s="192"/>
      <c r="R164" s="193">
        <f>SUM(R165:R169)</f>
        <v>0</v>
      </c>
      <c r="S164" s="192"/>
      <c r="T164" s="194">
        <f>SUM(T165:T169)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5" t="s">
        <v>83</v>
      </c>
      <c r="AT164" s="196" t="s">
        <v>74</v>
      </c>
      <c r="AU164" s="196" t="s">
        <v>85</v>
      </c>
      <c r="AY164" s="195" t="s">
        <v>140</v>
      </c>
      <c r="BK164" s="197">
        <f>SUM(BK165:BK169)</f>
        <v>0</v>
      </c>
    </row>
    <row r="165" s="2" customFormat="1" ht="33" customHeight="1">
      <c r="A165" s="39"/>
      <c r="B165" s="40"/>
      <c r="C165" s="198" t="s">
        <v>189</v>
      </c>
      <c r="D165" s="198" t="s">
        <v>141</v>
      </c>
      <c r="E165" s="199" t="s">
        <v>328</v>
      </c>
      <c r="F165" s="200" t="s">
        <v>329</v>
      </c>
      <c r="G165" s="201" t="s">
        <v>260</v>
      </c>
      <c r="H165" s="202">
        <v>7.5999999999999996</v>
      </c>
      <c r="I165" s="203"/>
      <c r="J165" s="204">
        <f>ROUND(I165*H165,2)</f>
        <v>0</v>
      </c>
      <c r="K165" s="205"/>
      <c r="L165" s="45"/>
      <c r="M165" s="206" t="s">
        <v>19</v>
      </c>
      <c r="N165" s="207" t="s">
        <v>46</v>
      </c>
      <c r="O165" s="85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0" t="s">
        <v>145</v>
      </c>
      <c r="AT165" s="210" t="s">
        <v>141</v>
      </c>
      <c r="AU165" s="210" t="s">
        <v>238</v>
      </c>
      <c r="AY165" s="18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8" t="s">
        <v>83</v>
      </c>
      <c r="BK165" s="211">
        <f>ROUND(I165*H165,2)</f>
        <v>0</v>
      </c>
      <c r="BL165" s="18" t="s">
        <v>145</v>
      </c>
      <c r="BM165" s="210" t="s">
        <v>651</v>
      </c>
    </row>
    <row r="166" s="2" customFormat="1">
      <c r="A166" s="39"/>
      <c r="B166" s="40"/>
      <c r="C166" s="41"/>
      <c r="D166" s="229" t="s">
        <v>231</v>
      </c>
      <c r="E166" s="41"/>
      <c r="F166" s="230" t="s">
        <v>331</v>
      </c>
      <c r="G166" s="41"/>
      <c r="H166" s="41"/>
      <c r="I166" s="214"/>
      <c r="J166" s="41"/>
      <c r="K166" s="41"/>
      <c r="L166" s="45"/>
      <c r="M166" s="215"/>
      <c r="N166" s="21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231</v>
      </c>
      <c r="AU166" s="18" t="s">
        <v>238</v>
      </c>
    </row>
    <row r="167" s="13" customFormat="1">
      <c r="A167" s="13"/>
      <c r="B167" s="231"/>
      <c r="C167" s="232"/>
      <c r="D167" s="212" t="s">
        <v>244</v>
      </c>
      <c r="E167" s="233" t="s">
        <v>19</v>
      </c>
      <c r="F167" s="234" t="s">
        <v>620</v>
      </c>
      <c r="G167" s="232"/>
      <c r="H167" s="235">
        <v>4.4000000000000004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244</v>
      </c>
      <c r="AU167" s="241" t="s">
        <v>238</v>
      </c>
      <c r="AV167" s="13" t="s">
        <v>85</v>
      </c>
      <c r="AW167" s="13" t="s">
        <v>37</v>
      </c>
      <c r="AX167" s="13" t="s">
        <v>75</v>
      </c>
      <c r="AY167" s="241" t="s">
        <v>140</v>
      </c>
    </row>
    <row r="168" s="13" customFormat="1">
      <c r="A168" s="13"/>
      <c r="B168" s="231"/>
      <c r="C168" s="232"/>
      <c r="D168" s="212" t="s">
        <v>244</v>
      </c>
      <c r="E168" s="233" t="s">
        <v>19</v>
      </c>
      <c r="F168" s="234" t="s">
        <v>621</v>
      </c>
      <c r="G168" s="232"/>
      <c r="H168" s="235">
        <v>3.2000000000000002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244</v>
      </c>
      <c r="AU168" s="241" t="s">
        <v>238</v>
      </c>
      <c r="AV168" s="13" t="s">
        <v>85</v>
      </c>
      <c r="AW168" s="13" t="s">
        <v>37</v>
      </c>
      <c r="AX168" s="13" t="s">
        <v>75</v>
      </c>
      <c r="AY168" s="241" t="s">
        <v>140</v>
      </c>
    </row>
    <row r="169" s="14" customFormat="1">
      <c r="A169" s="14"/>
      <c r="B169" s="242"/>
      <c r="C169" s="243"/>
      <c r="D169" s="212" t="s">
        <v>244</v>
      </c>
      <c r="E169" s="244" t="s">
        <v>19</v>
      </c>
      <c r="F169" s="245" t="s">
        <v>246</v>
      </c>
      <c r="G169" s="243"/>
      <c r="H169" s="246">
        <v>7.5999999999999996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244</v>
      </c>
      <c r="AU169" s="252" t="s">
        <v>238</v>
      </c>
      <c r="AV169" s="14" t="s">
        <v>145</v>
      </c>
      <c r="AW169" s="14" t="s">
        <v>37</v>
      </c>
      <c r="AX169" s="14" t="s">
        <v>83</v>
      </c>
      <c r="AY169" s="252" t="s">
        <v>140</v>
      </c>
    </row>
    <row r="170" s="11" customFormat="1" ht="20.88" customHeight="1">
      <c r="A170" s="11"/>
      <c r="B170" s="184"/>
      <c r="C170" s="185"/>
      <c r="D170" s="186" t="s">
        <v>74</v>
      </c>
      <c r="E170" s="227" t="s">
        <v>334</v>
      </c>
      <c r="F170" s="227" t="s">
        <v>335</v>
      </c>
      <c r="G170" s="185"/>
      <c r="H170" s="185"/>
      <c r="I170" s="188"/>
      <c r="J170" s="228">
        <f>BK170</f>
        <v>0</v>
      </c>
      <c r="K170" s="185"/>
      <c r="L170" s="190"/>
      <c r="M170" s="191"/>
      <c r="N170" s="192"/>
      <c r="O170" s="192"/>
      <c r="P170" s="193">
        <f>SUM(P171:P180)</f>
        <v>0</v>
      </c>
      <c r="Q170" s="192"/>
      <c r="R170" s="193">
        <f>SUM(R171:R180)</f>
        <v>7.0624975999999995</v>
      </c>
      <c r="S170" s="192"/>
      <c r="T170" s="194">
        <f>SUM(T171:T180)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95" t="s">
        <v>83</v>
      </c>
      <c r="AT170" s="196" t="s">
        <v>74</v>
      </c>
      <c r="AU170" s="196" t="s">
        <v>85</v>
      </c>
      <c r="AY170" s="195" t="s">
        <v>140</v>
      </c>
      <c r="BK170" s="197">
        <f>SUM(BK171:BK180)</f>
        <v>0</v>
      </c>
    </row>
    <row r="171" s="2" customFormat="1" ht="55.5" customHeight="1">
      <c r="A171" s="39"/>
      <c r="B171" s="40"/>
      <c r="C171" s="198" t="s">
        <v>193</v>
      </c>
      <c r="D171" s="198" t="s">
        <v>141</v>
      </c>
      <c r="E171" s="199" t="s">
        <v>336</v>
      </c>
      <c r="F171" s="200" t="s">
        <v>337</v>
      </c>
      <c r="G171" s="201" t="s">
        <v>260</v>
      </c>
      <c r="H171" s="202">
        <v>7.5999999999999996</v>
      </c>
      <c r="I171" s="203"/>
      <c r="J171" s="204">
        <f>ROUND(I171*H171,2)</f>
        <v>0</v>
      </c>
      <c r="K171" s="205"/>
      <c r="L171" s="45"/>
      <c r="M171" s="206" t="s">
        <v>19</v>
      </c>
      <c r="N171" s="207" t="s">
        <v>46</v>
      </c>
      <c r="O171" s="85"/>
      <c r="P171" s="208">
        <f>O171*H171</f>
        <v>0</v>
      </c>
      <c r="Q171" s="208">
        <v>0.92927599999999999</v>
      </c>
      <c r="R171" s="208">
        <f>Q171*H171</f>
        <v>7.0624975999999995</v>
      </c>
      <c r="S171" s="208">
        <v>0</v>
      </c>
      <c r="T171" s="20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0" t="s">
        <v>145</v>
      </c>
      <c r="AT171" s="210" t="s">
        <v>141</v>
      </c>
      <c r="AU171" s="210" t="s">
        <v>238</v>
      </c>
      <c r="AY171" s="18" t="s">
        <v>140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8" t="s">
        <v>83</v>
      </c>
      <c r="BK171" s="211">
        <f>ROUND(I171*H171,2)</f>
        <v>0</v>
      </c>
      <c r="BL171" s="18" t="s">
        <v>145</v>
      </c>
      <c r="BM171" s="210" t="s">
        <v>652</v>
      </c>
    </row>
    <row r="172" s="2" customFormat="1">
      <c r="A172" s="39"/>
      <c r="B172" s="40"/>
      <c r="C172" s="41"/>
      <c r="D172" s="229" t="s">
        <v>231</v>
      </c>
      <c r="E172" s="41"/>
      <c r="F172" s="230" t="s">
        <v>339</v>
      </c>
      <c r="G172" s="41"/>
      <c r="H172" s="41"/>
      <c r="I172" s="214"/>
      <c r="J172" s="41"/>
      <c r="K172" s="41"/>
      <c r="L172" s="45"/>
      <c r="M172" s="215"/>
      <c r="N172" s="21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231</v>
      </c>
      <c r="AU172" s="18" t="s">
        <v>238</v>
      </c>
    </row>
    <row r="173" s="13" customFormat="1">
      <c r="A173" s="13"/>
      <c r="B173" s="231"/>
      <c r="C173" s="232"/>
      <c r="D173" s="212" t="s">
        <v>244</v>
      </c>
      <c r="E173" s="233" t="s">
        <v>19</v>
      </c>
      <c r="F173" s="234" t="s">
        <v>620</v>
      </c>
      <c r="G173" s="232"/>
      <c r="H173" s="235">
        <v>4.4000000000000004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244</v>
      </c>
      <c r="AU173" s="241" t="s">
        <v>238</v>
      </c>
      <c r="AV173" s="13" t="s">
        <v>85</v>
      </c>
      <c r="AW173" s="13" t="s">
        <v>37</v>
      </c>
      <c r="AX173" s="13" t="s">
        <v>75</v>
      </c>
      <c r="AY173" s="241" t="s">
        <v>140</v>
      </c>
    </row>
    <row r="174" s="13" customFormat="1">
      <c r="A174" s="13"/>
      <c r="B174" s="231"/>
      <c r="C174" s="232"/>
      <c r="D174" s="212" t="s">
        <v>244</v>
      </c>
      <c r="E174" s="233" t="s">
        <v>19</v>
      </c>
      <c r="F174" s="234" t="s">
        <v>621</v>
      </c>
      <c r="G174" s="232"/>
      <c r="H174" s="235">
        <v>3.2000000000000002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244</v>
      </c>
      <c r="AU174" s="241" t="s">
        <v>238</v>
      </c>
      <c r="AV174" s="13" t="s">
        <v>85</v>
      </c>
      <c r="AW174" s="13" t="s">
        <v>37</v>
      </c>
      <c r="AX174" s="13" t="s">
        <v>75</v>
      </c>
      <c r="AY174" s="241" t="s">
        <v>140</v>
      </c>
    </row>
    <row r="175" s="14" customFormat="1">
      <c r="A175" s="14"/>
      <c r="B175" s="242"/>
      <c r="C175" s="243"/>
      <c r="D175" s="212" t="s">
        <v>244</v>
      </c>
      <c r="E175" s="244" t="s">
        <v>19</v>
      </c>
      <c r="F175" s="245" t="s">
        <v>246</v>
      </c>
      <c r="G175" s="243"/>
      <c r="H175" s="246">
        <v>7.5999999999999996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244</v>
      </c>
      <c r="AU175" s="252" t="s">
        <v>238</v>
      </c>
      <c r="AV175" s="14" t="s">
        <v>145</v>
      </c>
      <c r="AW175" s="14" t="s">
        <v>37</v>
      </c>
      <c r="AX175" s="14" t="s">
        <v>83</v>
      </c>
      <c r="AY175" s="252" t="s">
        <v>140</v>
      </c>
    </row>
    <row r="176" s="2" customFormat="1" ht="24.15" customHeight="1">
      <c r="A176" s="39"/>
      <c r="B176" s="40"/>
      <c r="C176" s="198" t="s">
        <v>198</v>
      </c>
      <c r="D176" s="198" t="s">
        <v>141</v>
      </c>
      <c r="E176" s="199" t="s">
        <v>341</v>
      </c>
      <c r="F176" s="200" t="s">
        <v>342</v>
      </c>
      <c r="G176" s="201" t="s">
        <v>260</v>
      </c>
      <c r="H176" s="202">
        <v>7.5999999999999996</v>
      </c>
      <c r="I176" s="203"/>
      <c r="J176" s="204">
        <f>ROUND(I176*H176,2)</f>
        <v>0</v>
      </c>
      <c r="K176" s="205"/>
      <c r="L176" s="45"/>
      <c r="M176" s="206" t="s">
        <v>19</v>
      </c>
      <c r="N176" s="207" t="s">
        <v>46</v>
      </c>
      <c r="O176" s="85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0" t="s">
        <v>145</v>
      </c>
      <c r="AT176" s="210" t="s">
        <v>141</v>
      </c>
      <c r="AU176" s="210" t="s">
        <v>238</v>
      </c>
      <c r="AY176" s="18" t="s">
        <v>140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8" t="s">
        <v>83</v>
      </c>
      <c r="BK176" s="211">
        <f>ROUND(I176*H176,2)</f>
        <v>0</v>
      </c>
      <c r="BL176" s="18" t="s">
        <v>145</v>
      </c>
      <c r="BM176" s="210" t="s">
        <v>653</v>
      </c>
    </row>
    <row r="177" s="2" customFormat="1">
      <c r="A177" s="39"/>
      <c r="B177" s="40"/>
      <c r="C177" s="41"/>
      <c r="D177" s="212" t="s">
        <v>147</v>
      </c>
      <c r="E177" s="41"/>
      <c r="F177" s="213" t="s">
        <v>344</v>
      </c>
      <c r="G177" s="41"/>
      <c r="H177" s="41"/>
      <c r="I177" s="214"/>
      <c r="J177" s="41"/>
      <c r="K177" s="41"/>
      <c r="L177" s="45"/>
      <c r="M177" s="215"/>
      <c r="N177" s="21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147</v>
      </c>
      <c r="AU177" s="18" t="s">
        <v>238</v>
      </c>
    </row>
    <row r="178" s="13" customFormat="1">
      <c r="A178" s="13"/>
      <c r="B178" s="231"/>
      <c r="C178" s="232"/>
      <c r="D178" s="212" t="s">
        <v>244</v>
      </c>
      <c r="E178" s="233" t="s">
        <v>19</v>
      </c>
      <c r="F178" s="234" t="s">
        <v>620</v>
      </c>
      <c r="G178" s="232"/>
      <c r="H178" s="235">
        <v>4.4000000000000004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244</v>
      </c>
      <c r="AU178" s="241" t="s">
        <v>238</v>
      </c>
      <c r="AV178" s="13" t="s">
        <v>85</v>
      </c>
      <c r="AW178" s="13" t="s">
        <v>37</v>
      </c>
      <c r="AX178" s="13" t="s">
        <v>75</v>
      </c>
      <c r="AY178" s="241" t="s">
        <v>140</v>
      </c>
    </row>
    <row r="179" s="13" customFormat="1">
      <c r="A179" s="13"/>
      <c r="B179" s="231"/>
      <c r="C179" s="232"/>
      <c r="D179" s="212" t="s">
        <v>244</v>
      </c>
      <c r="E179" s="233" t="s">
        <v>19</v>
      </c>
      <c r="F179" s="234" t="s">
        <v>621</v>
      </c>
      <c r="G179" s="232"/>
      <c r="H179" s="235">
        <v>3.2000000000000002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244</v>
      </c>
      <c r="AU179" s="241" t="s">
        <v>238</v>
      </c>
      <c r="AV179" s="13" t="s">
        <v>85</v>
      </c>
      <c r="AW179" s="13" t="s">
        <v>37</v>
      </c>
      <c r="AX179" s="13" t="s">
        <v>75</v>
      </c>
      <c r="AY179" s="241" t="s">
        <v>140</v>
      </c>
    </row>
    <row r="180" s="14" customFormat="1">
      <c r="A180" s="14"/>
      <c r="B180" s="242"/>
      <c r="C180" s="243"/>
      <c r="D180" s="212" t="s">
        <v>244</v>
      </c>
      <c r="E180" s="244" t="s">
        <v>19</v>
      </c>
      <c r="F180" s="245" t="s">
        <v>246</v>
      </c>
      <c r="G180" s="243"/>
      <c r="H180" s="246">
        <v>7.5999999999999996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244</v>
      </c>
      <c r="AU180" s="252" t="s">
        <v>238</v>
      </c>
      <c r="AV180" s="14" t="s">
        <v>145</v>
      </c>
      <c r="AW180" s="14" t="s">
        <v>37</v>
      </c>
      <c r="AX180" s="14" t="s">
        <v>83</v>
      </c>
      <c r="AY180" s="252" t="s">
        <v>140</v>
      </c>
    </row>
    <row r="181" s="11" customFormat="1" ht="22.8" customHeight="1">
      <c r="A181" s="11"/>
      <c r="B181" s="184"/>
      <c r="C181" s="185"/>
      <c r="D181" s="186" t="s">
        <v>74</v>
      </c>
      <c r="E181" s="227" t="s">
        <v>162</v>
      </c>
      <c r="F181" s="227" t="s">
        <v>345</v>
      </c>
      <c r="G181" s="185"/>
      <c r="H181" s="185"/>
      <c r="I181" s="188"/>
      <c r="J181" s="228">
        <f>BK181</f>
        <v>0</v>
      </c>
      <c r="K181" s="185"/>
      <c r="L181" s="190"/>
      <c r="M181" s="191"/>
      <c r="N181" s="192"/>
      <c r="O181" s="192"/>
      <c r="P181" s="193">
        <f>SUM(P182:P197)</f>
        <v>0</v>
      </c>
      <c r="Q181" s="192"/>
      <c r="R181" s="193">
        <f>SUM(R182:R197)</f>
        <v>7.5465825716000001</v>
      </c>
      <c r="S181" s="192"/>
      <c r="T181" s="194">
        <f>SUM(T182:T197)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5" t="s">
        <v>83</v>
      </c>
      <c r="AT181" s="196" t="s">
        <v>74</v>
      </c>
      <c r="AU181" s="196" t="s">
        <v>83</v>
      </c>
      <c r="AY181" s="195" t="s">
        <v>140</v>
      </c>
      <c r="BK181" s="197">
        <f>SUM(BK182:BK197)</f>
        <v>0</v>
      </c>
    </row>
    <row r="182" s="2" customFormat="1" ht="37.8" customHeight="1">
      <c r="A182" s="39"/>
      <c r="B182" s="40"/>
      <c r="C182" s="198" t="s">
        <v>202</v>
      </c>
      <c r="D182" s="198" t="s">
        <v>141</v>
      </c>
      <c r="E182" s="199" t="s">
        <v>574</v>
      </c>
      <c r="F182" s="200" t="s">
        <v>575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654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577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37.8" customHeight="1">
      <c r="A184" s="39"/>
      <c r="B184" s="40"/>
      <c r="C184" s="198" t="s">
        <v>461</v>
      </c>
      <c r="D184" s="198" t="s">
        <v>141</v>
      </c>
      <c r="E184" s="199" t="s">
        <v>655</v>
      </c>
      <c r="F184" s="200" t="s">
        <v>656</v>
      </c>
      <c r="G184" s="201" t="s">
        <v>349</v>
      </c>
      <c r="H184" s="202">
        <v>1</v>
      </c>
      <c r="I184" s="203"/>
      <c r="J184" s="204">
        <f>ROUND(I184*H184,2)</f>
        <v>0</v>
      </c>
      <c r="K184" s="205"/>
      <c r="L184" s="45"/>
      <c r="M184" s="206" t="s">
        <v>19</v>
      </c>
      <c r="N184" s="207" t="s">
        <v>46</v>
      </c>
      <c r="O184" s="85"/>
      <c r="P184" s="208">
        <f>O184*H184</f>
        <v>0</v>
      </c>
      <c r="Q184" s="208">
        <v>0.00011445</v>
      </c>
      <c r="R184" s="208">
        <f>Q184*H184</f>
        <v>0.00011445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145</v>
      </c>
      <c r="AT184" s="210" t="s">
        <v>141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657</v>
      </c>
    </row>
    <row r="185" s="2" customFormat="1">
      <c r="A185" s="39"/>
      <c r="B185" s="40"/>
      <c r="C185" s="41"/>
      <c r="D185" s="229" t="s">
        <v>231</v>
      </c>
      <c r="E185" s="41"/>
      <c r="F185" s="230" t="s">
        <v>658</v>
      </c>
      <c r="G185" s="41"/>
      <c r="H185" s="41"/>
      <c r="I185" s="214"/>
      <c r="J185" s="41"/>
      <c r="K185" s="41"/>
      <c r="L185" s="45"/>
      <c r="M185" s="215"/>
      <c r="N185" s="21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231</v>
      </c>
      <c r="AU185" s="18" t="s">
        <v>85</v>
      </c>
    </row>
    <row r="186" s="2" customFormat="1" ht="21.75" customHeight="1">
      <c r="A186" s="39"/>
      <c r="B186" s="40"/>
      <c r="C186" s="198" t="s">
        <v>564</v>
      </c>
      <c r="D186" s="198" t="s">
        <v>141</v>
      </c>
      <c r="E186" s="199" t="s">
        <v>659</v>
      </c>
      <c r="F186" s="200" t="s">
        <v>660</v>
      </c>
      <c r="G186" s="201" t="s">
        <v>349</v>
      </c>
      <c r="H186" s="202">
        <v>1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661</v>
      </c>
    </row>
    <row r="187" s="2" customFormat="1" ht="33" customHeight="1">
      <c r="A187" s="39"/>
      <c r="B187" s="40"/>
      <c r="C187" s="198" t="s">
        <v>7</v>
      </c>
      <c r="D187" s="198" t="s">
        <v>141</v>
      </c>
      <c r="E187" s="199" t="s">
        <v>582</v>
      </c>
      <c r="F187" s="200" t="s">
        <v>583</v>
      </c>
      <c r="G187" s="201" t="s">
        <v>349</v>
      </c>
      <c r="H187" s="202">
        <v>1</v>
      </c>
      <c r="I187" s="203"/>
      <c r="J187" s="204">
        <f>ROUND(I187*H187,2)</f>
        <v>0</v>
      </c>
      <c r="K187" s="205"/>
      <c r="L187" s="45"/>
      <c r="M187" s="206" t="s">
        <v>19</v>
      </c>
      <c r="N187" s="207" t="s">
        <v>46</v>
      </c>
      <c r="O187" s="85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0" t="s">
        <v>145</v>
      </c>
      <c r="AT187" s="210" t="s">
        <v>141</v>
      </c>
      <c r="AU187" s="210" t="s">
        <v>85</v>
      </c>
      <c r="AY187" s="18" t="s">
        <v>140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8" t="s">
        <v>83</v>
      </c>
      <c r="BK187" s="211">
        <f>ROUND(I187*H187,2)</f>
        <v>0</v>
      </c>
      <c r="BL187" s="18" t="s">
        <v>145</v>
      </c>
      <c r="BM187" s="210" t="s">
        <v>662</v>
      </c>
    </row>
    <row r="188" s="2" customFormat="1">
      <c r="A188" s="39"/>
      <c r="B188" s="40"/>
      <c r="C188" s="41"/>
      <c r="D188" s="229" t="s">
        <v>231</v>
      </c>
      <c r="E188" s="41"/>
      <c r="F188" s="230" t="s">
        <v>585</v>
      </c>
      <c r="G188" s="41"/>
      <c r="H188" s="41"/>
      <c r="I188" s="214"/>
      <c r="J188" s="41"/>
      <c r="K188" s="41"/>
      <c r="L188" s="45"/>
      <c r="M188" s="215"/>
      <c r="N188" s="21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231</v>
      </c>
      <c r="AU188" s="18" t="s">
        <v>85</v>
      </c>
    </row>
    <row r="189" s="2" customFormat="1" ht="24.15" customHeight="1">
      <c r="A189" s="39"/>
      <c r="B189" s="40"/>
      <c r="C189" s="253" t="s">
        <v>340</v>
      </c>
      <c r="D189" s="253" t="s">
        <v>264</v>
      </c>
      <c r="E189" s="254" t="s">
        <v>586</v>
      </c>
      <c r="F189" s="255" t="s">
        <v>587</v>
      </c>
      <c r="G189" s="256" t="s">
        <v>349</v>
      </c>
      <c r="H189" s="257">
        <v>1</v>
      </c>
      <c r="I189" s="258"/>
      <c r="J189" s="259">
        <f>ROUND(I189*H189,2)</f>
        <v>0</v>
      </c>
      <c r="K189" s="260"/>
      <c r="L189" s="261"/>
      <c r="M189" s="262" t="s">
        <v>19</v>
      </c>
      <c r="N189" s="263" t="s">
        <v>46</v>
      </c>
      <c r="O189" s="85"/>
      <c r="P189" s="208">
        <f>O189*H189</f>
        <v>0</v>
      </c>
      <c r="Q189" s="208">
        <v>0.040000000000000001</v>
      </c>
      <c r="R189" s="208">
        <f>Q189*H189</f>
        <v>0.040000000000000001</v>
      </c>
      <c r="S189" s="208">
        <v>0</v>
      </c>
      <c r="T189" s="20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0" t="s">
        <v>162</v>
      </c>
      <c r="AT189" s="210" t="s">
        <v>264</v>
      </c>
      <c r="AU189" s="210" t="s">
        <v>85</v>
      </c>
      <c r="AY189" s="18" t="s">
        <v>140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8" t="s">
        <v>83</v>
      </c>
      <c r="BK189" s="211">
        <f>ROUND(I189*H189,2)</f>
        <v>0</v>
      </c>
      <c r="BL189" s="18" t="s">
        <v>145</v>
      </c>
      <c r="BM189" s="210" t="s">
        <v>663</v>
      </c>
    </row>
    <row r="190" s="2" customFormat="1" ht="37.8" customHeight="1">
      <c r="A190" s="39"/>
      <c r="B190" s="40"/>
      <c r="C190" s="198" t="s">
        <v>308</v>
      </c>
      <c r="D190" s="198" t="s">
        <v>141</v>
      </c>
      <c r="E190" s="199" t="s">
        <v>664</v>
      </c>
      <c r="F190" s="200" t="s">
        <v>665</v>
      </c>
      <c r="G190" s="201" t="s">
        <v>241</v>
      </c>
      <c r="H190" s="202">
        <v>2.9900000000000002</v>
      </c>
      <c r="I190" s="203"/>
      <c r="J190" s="204">
        <f>ROUND(I190*H190,2)</f>
        <v>0</v>
      </c>
      <c r="K190" s="205"/>
      <c r="L190" s="45"/>
      <c r="M190" s="206" t="s">
        <v>19</v>
      </c>
      <c r="N190" s="207" t="s">
        <v>46</v>
      </c>
      <c r="O190" s="85"/>
      <c r="P190" s="208">
        <f>O190*H190</f>
        <v>0</v>
      </c>
      <c r="Q190" s="208">
        <v>2.5018699999999998</v>
      </c>
      <c r="R190" s="208">
        <f>Q190*H190</f>
        <v>7.4805913000000004</v>
      </c>
      <c r="S190" s="208">
        <v>0</v>
      </c>
      <c r="T190" s="20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0" t="s">
        <v>145</v>
      </c>
      <c r="AT190" s="210" t="s">
        <v>141</v>
      </c>
      <c r="AU190" s="210" t="s">
        <v>85</v>
      </c>
      <c r="AY190" s="18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8" t="s">
        <v>83</v>
      </c>
      <c r="BK190" s="211">
        <f>ROUND(I190*H190,2)</f>
        <v>0</v>
      </c>
      <c r="BL190" s="18" t="s">
        <v>145</v>
      </c>
      <c r="BM190" s="210" t="s">
        <v>666</v>
      </c>
    </row>
    <row r="191" s="2" customFormat="1">
      <c r="A191" s="39"/>
      <c r="B191" s="40"/>
      <c r="C191" s="41"/>
      <c r="D191" s="229" t="s">
        <v>231</v>
      </c>
      <c r="E191" s="41"/>
      <c r="F191" s="230" t="s">
        <v>667</v>
      </c>
      <c r="G191" s="41"/>
      <c r="H191" s="41"/>
      <c r="I191" s="214"/>
      <c r="J191" s="41"/>
      <c r="K191" s="41"/>
      <c r="L191" s="45"/>
      <c r="M191" s="215"/>
      <c r="N191" s="21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231</v>
      </c>
      <c r="AU191" s="18" t="s">
        <v>85</v>
      </c>
    </row>
    <row r="192" s="13" customFormat="1">
      <c r="A192" s="13"/>
      <c r="B192" s="231"/>
      <c r="C192" s="232"/>
      <c r="D192" s="212" t="s">
        <v>244</v>
      </c>
      <c r="E192" s="233" t="s">
        <v>19</v>
      </c>
      <c r="F192" s="234" t="s">
        <v>668</v>
      </c>
      <c r="G192" s="232"/>
      <c r="H192" s="235">
        <v>2.9900000000000002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244</v>
      </c>
      <c r="AU192" s="241" t="s">
        <v>85</v>
      </c>
      <c r="AV192" s="13" t="s">
        <v>85</v>
      </c>
      <c r="AW192" s="13" t="s">
        <v>37</v>
      </c>
      <c r="AX192" s="13" t="s">
        <v>75</v>
      </c>
      <c r="AY192" s="241" t="s">
        <v>140</v>
      </c>
    </row>
    <row r="193" s="14" customFormat="1">
      <c r="A193" s="14"/>
      <c r="B193" s="242"/>
      <c r="C193" s="243"/>
      <c r="D193" s="212" t="s">
        <v>244</v>
      </c>
      <c r="E193" s="244" t="s">
        <v>19</v>
      </c>
      <c r="F193" s="245" t="s">
        <v>246</v>
      </c>
      <c r="G193" s="243"/>
      <c r="H193" s="246">
        <v>2.9900000000000002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244</v>
      </c>
      <c r="AU193" s="252" t="s">
        <v>85</v>
      </c>
      <c r="AV193" s="14" t="s">
        <v>145</v>
      </c>
      <c r="AW193" s="14" t="s">
        <v>37</v>
      </c>
      <c r="AX193" s="14" t="s">
        <v>83</v>
      </c>
      <c r="AY193" s="252" t="s">
        <v>140</v>
      </c>
    </row>
    <row r="194" s="2" customFormat="1" ht="21.75" customHeight="1">
      <c r="A194" s="39"/>
      <c r="B194" s="40"/>
      <c r="C194" s="198" t="s">
        <v>479</v>
      </c>
      <c r="D194" s="198" t="s">
        <v>141</v>
      </c>
      <c r="E194" s="199" t="s">
        <v>669</v>
      </c>
      <c r="F194" s="200" t="s">
        <v>670</v>
      </c>
      <c r="G194" s="201" t="s">
        <v>260</v>
      </c>
      <c r="H194" s="202">
        <v>6.4400000000000004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0.0040181399999999999</v>
      </c>
      <c r="R194" s="208">
        <f>Q194*H194</f>
        <v>0.025876821600000002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671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672</v>
      </c>
      <c r="G195" s="41"/>
      <c r="H195" s="41"/>
      <c r="I195" s="214"/>
      <c r="J195" s="41"/>
      <c r="K195" s="41"/>
      <c r="L195" s="45"/>
      <c r="M195" s="215"/>
      <c r="N195" s="21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13" customFormat="1">
      <c r="A196" s="13"/>
      <c r="B196" s="231"/>
      <c r="C196" s="232"/>
      <c r="D196" s="212" t="s">
        <v>244</v>
      </c>
      <c r="E196" s="233" t="s">
        <v>19</v>
      </c>
      <c r="F196" s="234" t="s">
        <v>673</v>
      </c>
      <c r="G196" s="232"/>
      <c r="H196" s="235">
        <v>6.4400000000000004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244</v>
      </c>
      <c r="AU196" s="241" t="s">
        <v>85</v>
      </c>
      <c r="AV196" s="13" t="s">
        <v>85</v>
      </c>
      <c r="AW196" s="13" t="s">
        <v>37</v>
      </c>
      <c r="AX196" s="13" t="s">
        <v>75</v>
      </c>
      <c r="AY196" s="241" t="s">
        <v>140</v>
      </c>
    </row>
    <row r="197" s="14" customFormat="1">
      <c r="A197" s="14"/>
      <c r="B197" s="242"/>
      <c r="C197" s="243"/>
      <c r="D197" s="212" t="s">
        <v>244</v>
      </c>
      <c r="E197" s="244" t="s">
        <v>19</v>
      </c>
      <c r="F197" s="245" t="s">
        <v>246</v>
      </c>
      <c r="G197" s="243"/>
      <c r="H197" s="246">
        <v>6.4400000000000004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244</v>
      </c>
      <c r="AU197" s="252" t="s">
        <v>85</v>
      </c>
      <c r="AV197" s="14" t="s">
        <v>145</v>
      </c>
      <c r="AW197" s="14" t="s">
        <v>37</v>
      </c>
      <c r="AX197" s="14" t="s">
        <v>83</v>
      </c>
      <c r="AY197" s="252" t="s">
        <v>140</v>
      </c>
    </row>
    <row r="198" s="11" customFormat="1" ht="22.8" customHeight="1">
      <c r="A198" s="11"/>
      <c r="B198" s="184"/>
      <c r="C198" s="185"/>
      <c r="D198" s="186" t="s">
        <v>74</v>
      </c>
      <c r="E198" s="227" t="s">
        <v>361</v>
      </c>
      <c r="F198" s="227" t="s">
        <v>362</v>
      </c>
      <c r="G198" s="185"/>
      <c r="H198" s="185"/>
      <c r="I198" s="188"/>
      <c r="J198" s="228">
        <f>BK198</f>
        <v>0</v>
      </c>
      <c r="K198" s="185"/>
      <c r="L198" s="190"/>
      <c r="M198" s="191"/>
      <c r="N198" s="192"/>
      <c r="O198" s="192"/>
      <c r="P198" s="193">
        <f>SUM(P199:P205)</f>
        <v>0</v>
      </c>
      <c r="Q198" s="192"/>
      <c r="R198" s="193">
        <f>SUM(R199:R205)</f>
        <v>0</v>
      </c>
      <c r="S198" s="192"/>
      <c r="T198" s="194">
        <f>SUM(T199:T205)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95" t="s">
        <v>83</v>
      </c>
      <c r="AT198" s="196" t="s">
        <v>74</v>
      </c>
      <c r="AU198" s="196" t="s">
        <v>83</v>
      </c>
      <c r="AY198" s="195" t="s">
        <v>140</v>
      </c>
      <c r="BK198" s="197">
        <f>SUM(BK199:BK205)</f>
        <v>0</v>
      </c>
    </row>
    <row r="199" s="2" customFormat="1" ht="37.8" customHeight="1">
      <c r="A199" s="39"/>
      <c r="B199" s="40"/>
      <c r="C199" s="198" t="s">
        <v>320</v>
      </c>
      <c r="D199" s="198" t="s">
        <v>141</v>
      </c>
      <c r="E199" s="199" t="s">
        <v>363</v>
      </c>
      <c r="F199" s="200" t="s">
        <v>364</v>
      </c>
      <c r="G199" s="201" t="s">
        <v>298</v>
      </c>
      <c r="H199" s="202">
        <v>4.2000000000000002</v>
      </c>
      <c r="I199" s="203"/>
      <c r="J199" s="204">
        <f>ROUND(I199*H199,2)</f>
        <v>0</v>
      </c>
      <c r="K199" s="205"/>
      <c r="L199" s="45"/>
      <c r="M199" s="206" t="s">
        <v>19</v>
      </c>
      <c r="N199" s="207" t="s">
        <v>46</v>
      </c>
      <c r="O199" s="85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0" t="s">
        <v>145</v>
      </c>
      <c r="AT199" s="210" t="s">
        <v>141</v>
      </c>
      <c r="AU199" s="210" t="s">
        <v>85</v>
      </c>
      <c r="AY199" s="18" t="s">
        <v>140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8" t="s">
        <v>83</v>
      </c>
      <c r="BK199" s="211">
        <f>ROUND(I199*H199,2)</f>
        <v>0</v>
      </c>
      <c r="BL199" s="18" t="s">
        <v>145</v>
      </c>
      <c r="BM199" s="210" t="s">
        <v>674</v>
      </c>
    </row>
    <row r="200" s="2" customFormat="1">
      <c r="A200" s="39"/>
      <c r="B200" s="40"/>
      <c r="C200" s="41"/>
      <c r="D200" s="229" t="s">
        <v>231</v>
      </c>
      <c r="E200" s="41"/>
      <c r="F200" s="230" t="s">
        <v>366</v>
      </c>
      <c r="G200" s="41"/>
      <c r="H200" s="41"/>
      <c r="I200" s="214"/>
      <c r="J200" s="41"/>
      <c r="K200" s="41"/>
      <c r="L200" s="45"/>
      <c r="M200" s="215"/>
      <c r="N200" s="21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231</v>
      </c>
      <c r="AU200" s="18" t="s">
        <v>85</v>
      </c>
    </row>
    <row r="201" s="2" customFormat="1" ht="44.25" customHeight="1">
      <c r="A201" s="39"/>
      <c r="B201" s="40"/>
      <c r="C201" s="198" t="s">
        <v>410</v>
      </c>
      <c r="D201" s="198" t="s">
        <v>141</v>
      </c>
      <c r="E201" s="199" t="s">
        <v>368</v>
      </c>
      <c r="F201" s="200" t="s">
        <v>369</v>
      </c>
      <c r="G201" s="201" t="s">
        <v>298</v>
      </c>
      <c r="H201" s="202">
        <v>58.799999999999997</v>
      </c>
      <c r="I201" s="203"/>
      <c r="J201" s="204">
        <f>ROUND(I201*H201,2)</f>
        <v>0</v>
      </c>
      <c r="K201" s="205"/>
      <c r="L201" s="45"/>
      <c r="M201" s="206" t="s">
        <v>19</v>
      </c>
      <c r="N201" s="207" t="s">
        <v>46</v>
      </c>
      <c r="O201" s="85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0" t="s">
        <v>145</v>
      </c>
      <c r="AT201" s="210" t="s">
        <v>141</v>
      </c>
      <c r="AU201" s="210" t="s">
        <v>85</v>
      </c>
      <c r="AY201" s="18" t="s">
        <v>140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8" t="s">
        <v>83</v>
      </c>
      <c r="BK201" s="211">
        <f>ROUND(I201*H201,2)</f>
        <v>0</v>
      </c>
      <c r="BL201" s="18" t="s">
        <v>145</v>
      </c>
      <c r="BM201" s="210" t="s">
        <v>675</v>
      </c>
    </row>
    <row r="202" s="2" customFormat="1">
      <c r="A202" s="39"/>
      <c r="B202" s="40"/>
      <c r="C202" s="41"/>
      <c r="D202" s="229" t="s">
        <v>231</v>
      </c>
      <c r="E202" s="41"/>
      <c r="F202" s="230" t="s">
        <v>371</v>
      </c>
      <c r="G202" s="41"/>
      <c r="H202" s="41"/>
      <c r="I202" s="214"/>
      <c r="J202" s="41"/>
      <c r="K202" s="41"/>
      <c r="L202" s="45"/>
      <c r="M202" s="215"/>
      <c r="N202" s="216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231</v>
      </c>
      <c r="AU202" s="18" t="s">
        <v>85</v>
      </c>
    </row>
    <row r="203" s="13" customFormat="1">
      <c r="A203" s="13"/>
      <c r="B203" s="231"/>
      <c r="C203" s="232"/>
      <c r="D203" s="212" t="s">
        <v>244</v>
      </c>
      <c r="E203" s="232"/>
      <c r="F203" s="234" t="s">
        <v>537</v>
      </c>
      <c r="G203" s="232"/>
      <c r="H203" s="235">
        <v>58.799999999999997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244</v>
      </c>
      <c r="AU203" s="241" t="s">
        <v>85</v>
      </c>
      <c r="AV203" s="13" t="s">
        <v>85</v>
      </c>
      <c r="AW203" s="13" t="s">
        <v>4</v>
      </c>
      <c r="AX203" s="13" t="s">
        <v>83</v>
      </c>
      <c r="AY203" s="241" t="s">
        <v>140</v>
      </c>
    </row>
    <row r="204" s="2" customFormat="1" ht="44.25" customHeight="1">
      <c r="A204" s="39"/>
      <c r="B204" s="40"/>
      <c r="C204" s="198" t="s">
        <v>346</v>
      </c>
      <c r="D204" s="198" t="s">
        <v>141</v>
      </c>
      <c r="E204" s="199" t="s">
        <v>373</v>
      </c>
      <c r="F204" s="200" t="s">
        <v>374</v>
      </c>
      <c r="G204" s="201" t="s">
        <v>298</v>
      </c>
      <c r="H204" s="202">
        <v>4.2000000000000002</v>
      </c>
      <c r="I204" s="203"/>
      <c r="J204" s="204">
        <f>ROUND(I204*H204,2)</f>
        <v>0</v>
      </c>
      <c r="K204" s="205"/>
      <c r="L204" s="45"/>
      <c r="M204" s="206" t="s">
        <v>19</v>
      </c>
      <c r="N204" s="207" t="s">
        <v>46</v>
      </c>
      <c r="O204" s="85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0" t="s">
        <v>145</v>
      </c>
      <c r="AT204" s="210" t="s">
        <v>141</v>
      </c>
      <c r="AU204" s="210" t="s">
        <v>85</v>
      </c>
      <c r="AY204" s="18" t="s">
        <v>140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8" t="s">
        <v>83</v>
      </c>
      <c r="BK204" s="211">
        <f>ROUND(I204*H204,2)</f>
        <v>0</v>
      </c>
      <c r="BL204" s="18" t="s">
        <v>145</v>
      </c>
      <c r="BM204" s="210" t="s">
        <v>676</v>
      </c>
    </row>
    <row r="205" s="2" customFormat="1">
      <c r="A205" s="39"/>
      <c r="B205" s="40"/>
      <c r="C205" s="41"/>
      <c r="D205" s="229" t="s">
        <v>231</v>
      </c>
      <c r="E205" s="41"/>
      <c r="F205" s="230" t="s">
        <v>376</v>
      </c>
      <c r="G205" s="41"/>
      <c r="H205" s="41"/>
      <c r="I205" s="214"/>
      <c r="J205" s="41"/>
      <c r="K205" s="41"/>
      <c r="L205" s="45"/>
      <c r="M205" s="215"/>
      <c r="N205" s="216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231</v>
      </c>
      <c r="AU205" s="18" t="s">
        <v>85</v>
      </c>
    </row>
    <row r="206" s="11" customFormat="1" ht="22.8" customHeight="1">
      <c r="A206" s="11"/>
      <c r="B206" s="184"/>
      <c r="C206" s="185"/>
      <c r="D206" s="186" t="s">
        <v>74</v>
      </c>
      <c r="E206" s="227" t="s">
        <v>377</v>
      </c>
      <c r="F206" s="227" t="s">
        <v>378</v>
      </c>
      <c r="G206" s="185"/>
      <c r="H206" s="185"/>
      <c r="I206" s="188"/>
      <c r="J206" s="228">
        <f>BK206</f>
        <v>0</v>
      </c>
      <c r="K206" s="185"/>
      <c r="L206" s="190"/>
      <c r="M206" s="191"/>
      <c r="N206" s="192"/>
      <c r="O206" s="192"/>
      <c r="P206" s="193">
        <f>SUM(P207:P208)</f>
        <v>0</v>
      </c>
      <c r="Q206" s="192"/>
      <c r="R206" s="193">
        <f>SUM(R207:R208)</f>
        <v>0</v>
      </c>
      <c r="S206" s="192"/>
      <c r="T206" s="194">
        <f>SUM(T207:T208)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5" t="s">
        <v>83</v>
      </c>
      <c r="AT206" s="196" t="s">
        <v>74</v>
      </c>
      <c r="AU206" s="196" t="s">
        <v>83</v>
      </c>
      <c r="AY206" s="195" t="s">
        <v>140</v>
      </c>
      <c r="BK206" s="197">
        <f>SUM(BK207:BK208)</f>
        <v>0</v>
      </c>
    </row>
    <row r="207" s="2" customFormat="1" ht="33" customHeight="1">
      <c r="A207" s="39"/>
      <c r="B207" s="40"/>
      <c r="C207" s="198" t="s">
        <v>352</v>
      </c>
      <c r="D207" s="198" t="s">
        <v>141</v>
      </c>
      <c r="E207" s="199" t="s">
        <v>379</v>
      </c>
      <c r="F207" s="200" t="s">
        <v>380</v>
      </c>
      <c r="G207" s="201" t="s">
        <v>298</v>
      </c>
      <c r="H207" s="202">
        <v>16.782</v>
      </c>
      <c r="I207" s="203"/>
      <c r="J207" s="204">
        <f>ROUND(I207*H207,2)</f>
        <v>0</v>
      </c>
      <c r="K207" s="205"/>
      <c r="L207" s="45"/>
      <c r="M207" s="206" t="s">
        <v>19</v>
      </c>
      <c r="N207" s="207" t="s">
        <v>46</v>
      </c>
      <c r="O207" s="85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0" t="s">
        <v>145</v>
      </c>
      <c r="AT207" s="210" t="s">
        <v>141</v>
      </c>
      <c r="AU207" s="210" t="s">
        <v>85</v>
      </c>
      <c r="AY207" s="18" t="s">
        <v>140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8" t="s">
        <v>83</v>
      </c>
      <c r="BK207" s="211">
        <f>ROUND(I207*H207,2)</f>
        <v>0</v>
      </c>
      <c r="BL207" s="18" t="s">
        <v>145</v>
      </c>
      <c r="BM207" s="210" t="s">
        <v>677</v>
      </c>
    </row>
    <row r="208" s="2" customFormat="1">
      <c r="A208" s="39"/>
      <c r="B208" s="40"/>
      <c r="C208" s="41"/>
      <c r="D208" s="229" t="s">
        <v>231</v>
      </c>
      <c r="E208" s="41"/>
      <c r="F208" s="230" t="s">
        <v>382</v>
      </c>
      <c r="G208" s="41"/>
      <c r="H208" s="41"/>
      <c r="I208" s="214"/>
      <c r="J208" s="41"/>
      <c r="K208" s="41"/>
      <c r="L208" s="45"/>
      <c r="M208" s="217"/>
      <c r="N208" s="218"/>
      <c r="O208" s="219"/>
      <c r="P208" s="219"/>
      <c r="Q208" s="219"/>
      <c r="R208" s="219"/>
      <c r="S208" s="219"/>
      <c r="T208" s="220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231</v>
      </c>
      <c r="AU208" s="18" t="s">
        <v>85</v>
      </c>
    </row>
    <row r="209" s="2" customFormat="1" ht="6.96" customHeight="1">
      <c r="A209" s="39"/>
      <c r="B209" s="60"/>
      <c r="C209" s="61"/>
      <c r="D209" s="61"/>
      <c r="E209" s="61"/>
      <c r="F209" s="61"/>
      <c r="G209" s="61"/>
      <c r="H209" s="61"/>
      <c r="I209" s="61"/>
      <c r="J209" s="61"/>
      <c r="K209" s="61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zzdPcqcvNmB8r5iBghnwkTQo6RjF4joQ97i39EVptOxa3a+oARyB5PDXPLME5sDqHKXYdjite/ROAYkfrOHtBg==" hashValue="jaK8E1TutoTpAuaphkzIu7nH0IQXPOHAxiiEj6kgTiYwEHJJLEoSow459B7+l7l+o8/3JkXOOyin2JeM/bbjNA==" algorithmName="SHA-512" password="CC5B"/>
  <autoFilter ref="C89:K20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9" r:id="rId12" display="https://podminky.urs.cz/item/CS_URS_2022_02/321368211"/>
    <hyperlink ref="F156" r:id="rId13" display="https://podminky.urs.cz/item/CS_URS_2022_02/452311131"/>
    <hyperlink ref="F161" r:id="rId14" display="https://podminky.urs.cz/item/CS_URS_2022_02/462512161"/>
    <hyperlink ref="F166" r:id="rId15" display="https://podminky.urs.cz/item/CS_URS_2022_02/451311111"/>
    <hyperlink ref="F172" r:id="rId16" display="https://podminky.urs.cz/item/CS_URS_2022_02/465511523"/>
    <hyperlink ref="F183" r:id="rId17" display="https://podminky.urs.cz/item/CS_URS_2022_02/820491113"/>
    <hyperlink ref="F185" r:id="rId18" display="https://podminky.urs.cz/item/CS_URS_2022_02/877470410"/>
    <hyperlink ref="F188" r:id="rId19" display="https://podminky.urs.cz/item/CS_URS_2022_02/891472421"/>
    <hyperlink ref="F191" r:id="rId20" display="https://podminky.urs.cz/item/CS_URS_2022_02/899633171"/>
    <hyperlink ref="F195" r:id="rId21" display="https://podminky.urs.cz/item/CS_URS_2022_02/899643111"/>
    <hyperlink ref="F200" r:id="rId22" display="https://podminky.urs.cz/item/CS_URS_2022_02/997002511"/>
    <hyperlink ref="F202" r:id="rId23" display="https://podminky.urs.cz/item/CS_URS_2022_02/997002519"/>
    <hyperlink ref="F205" r:id="rId24" display="https://podminky.urs.cz/item/CS_URS_2022_02/997013601"/>
    <hyperlink ref="F208" r:id="rId25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SO 09 PB Ř.KM 2,758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09 - SO 09 PB Ř.KM 2,758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11.246857339453898</v>
      </c>
      <c r="S90" s="97"/>
      <c r="T90" s="182">
        <f>T91</f>
        <v>4.2000000000000002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11.246857339453898</v>
      </c>
      <c r="S91" s="192"/>
      <c r="T91" s="194">
        <f>T92+T122+T157+T179+T185+T193</f>
        <v>4.2000000000000002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4.2000000000000002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83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679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85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680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238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27.5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681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682</v>
      </c>
      <c r="G99" s="232"/>
      <c r="H99" s="235">
        <v>27.5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27.5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145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1.6799999999999999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4.2000000000000002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683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495</v>
      </c>
      <c r="G103" s="232"/>
      <c r="H103" s="235">
        <v>1.6799999999999999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1.6799999999999999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139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27.5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684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682</v>
      </c>
      <c r="G107" s="232"/>
      <c r="H107" s="235">
        <v>27.5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27.5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157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685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686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687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688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1.1858750394538999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1.1858750394538999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5.2800000000000002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689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553</v>
      </c>
      <c r="G126" s="232"/>
      <c r="H126" s="235">
        <v>1.44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690</v>
      </c>
      <c r="G127" s="232"/>
      <c r="H127" s="235">
        <v>3.3599999999999999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5.2799999999999994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37.600000000000001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0.27290095040000001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691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556</v>
      </c>
      <c r="G132" s="232"/>
      <c r="H132" s="235">
        <v>11.039999999999999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692</v>
      </c>
      <c r="G133" s="232"/>
      <c r="H133" s="235">
        <v>23.359999999999999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37.600000000000001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37.600000000000001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0.032220756000000003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693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556</v>
      </c>
      <c r="G138" s="232"/>
      <c r="H138" s="235">
        <v>11.039999999999999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692</v>
      </c>
      <c r="G139" s="232"/>
      <c r="H139" s="235">
        <v>23.359999999999999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37.600000000000001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0.35899999999999999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0.393203725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694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695</v>
      </c>
      <c r="G144" s="232"/>
      <c r="H144" s="235">
        <v>0.21099999999999999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696</v>
      </c>
      <c r="G145" s="232"/>
      <c r="H145" s="235">
        <v>0.14799999999999999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0.35899999999999999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0.46899999999999997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0.48754960805389996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697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698</v>
      </c>
      <c r="G149" s="232"/>
      <c r="H149" s="235">
        <v>0.46899999999999997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0.46899999999999997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37.8" customHeight="1">
      <c r="A151" s="39"/>
      <c r="B151" s="40"/>
      <c r="C151" s="198" t="s">
        <v>291</v>
      </c>
      <c r="D151" s="198" t="s">
        <v>141</v>
      </c>
      <c r="E151" s="199" t="s">
        <v>314</v>
      </c>
      <c r="F151" s="200" t="s">
        <v>315</v>
      </c>
      <c r="G151" s="201" t="s">
        <v>241</v>
      </c>
      <c r="H151" s="202">
        <v>0.66000000000000003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699</v>
      </c>
    </row>
    <row r="152" s="2" customFormat="1">
      <c r="A152" s="39"/>
      <c r="B152" s="40"/>
      <c r="C152" s="41"/>
      <c r="D152" s="229" t="s">
        <v>231</v>
      </c>
      <c r="E152" s="41"/>
      <c r="F152" s="230" t="s">
        <v>317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231</v>
      </c>
      <c r="AU152" s="18" t="s">
        <v>238</v>
      </c>
    </row>
    <row r="153" s="13" customFormat="1">
      <c r="A153" s="13"/>
      <c r="B153" s="231"/>
      <c r="C153" s="232"/>
      <c r="D153" s="212" t="s">
        <v>244</v>
      </c>
      <c r="E153" s="233" t="s">
        <v>19</v>
      </c>
      <c r="F153" s="234" t="s">
        <v>700</v>
      </c>
      <c r="G153" s="232"/>
      <c r="H153" s="235">
        <v>0.66000000000000003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244</v>
      </c>
      <c r="AU153" s="241" t="s">
        <v>238</v>
      </c>
      <c r="AV153" s="13" t="s">
        <v>85</v>
      </c>
      <c r="AW153" s="13" t="s">
        <v>37</v>
      </c>
      <c r="AX153" s="13" t="s">
        <v>75</v>
      </c>
      <c r="AY153" s="241" t="s">
        <v>140</v>
      </c>
    </row>
    <row r="154" s="14" customFormat="1">
      <c r="A154" s="14"/>
      <c r="B154" s="242"/>
      <c r="C154" s="243"/>
      <c r="D154" s="212" t="s">
        <v>244</v>
      </c>
      <c r="E154" s="244" t="s">
        <v>19</v>
      </c>
      <c r="F154" s="245" t="s">
        <v>246</v>
      </c>
      <c r="G154" s="243"/>
      <c r="H154" s="246">
        <v>0.66000000000000003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244</v>
      </c>
      <c r="AU154" s="252" t="s">
        <v>238</v>
      </c>
      <c r="AV154" s="14" t="s">
        <v>145</v>
      </c>
      <c r="AW154" s="14" t="s">
        <v>37</v>
      </c>
      <c r="AX154" s="14" t="s">
        <v>83</v>
      </c>
      <c r="AY154" s="252" t="s">
        <v>140</v>
      </c>
    </row>
    <row r="155" s="2" customFormat="1" ht="16.5" customHeight="1">
      <c r="A155" s="39"/>
      <c r="B155" s="40"/>
      <c r="C155" s="198" t="s">
        <v>8</v>
      </c>
      <c r="D155" s="198" t="s">
        <v>141</v>
      </c>
      <c r="E155" s="199" t="s">
        <v>309</v>
      </c>
      <c r="F155" s="200" t="s">
        <v>310</v>
      </c>
      <c r="G155" s="201" t="s">
        <v>311</v>
      </c>
      <c r="H155" s="202">
        <v>15</v>
      </c>
      <c r="I155" s="203"/>
      <c r="J155" s="204">
        <f>ROUND(I155*H155,2)</f>
        <v>0</v>
      </c>
      <c r="K155" s="205"/>
      <c r="L155" s="45"/>
      <c r="M155" s="206" t="s">
        <v>19</v>
      </c>
      <c r="N155" s="207" t="s">
        <v>46</v>
      </c>
      <c r="O155" s="8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0" t="s">
        <v>145</v>
      </c>
      <c r="AT155" s="210" t="s">
        <v>141</v>
      </c>
      <c r="AU155" s="210" t="s">
        <v>238</v>
      </c>
      <c r="AY155" s="18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8" t="s">
        <v>83</v>
      </c>
      <c r="BK155" s="211">
        <f>ROUND(I155*H155,2)</f>
        <v>0</v>
      </c>
      <c r="BL155" s="18" t="s">
        <v>145</v>
      </c>
      <c r="BM155" s="210" t="s">
        <v>701</v>
      </c>
    </row>
    <row r="156" s="2" customFormat="1">
      <c r="A156" s="39"/>
      <c r="B156" s="40"/>
      <c r="C156" s="41"/>
      <c r="D156" s="212" t="s">
        <v>147</v>
      </c>
      <c r="E156" s="41"/>
      <c r="F156" s="213" t="s">
        <v>313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238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10.015587199999999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189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702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193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9.6999999999999993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703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704</v>
      </c>
      <c r="G165" s="232"/>
      <c r="H165" s="235">
        <v>5.7999999999999998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705</v>
      </c>
      <c r="G166" s="232"/>
      <c r="H166" s="235">
        <v>3.8999999999999999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9.6999999999999993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9.0139771999999994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198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9.6999999999999993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9.0139771999999994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706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704</v>
      </c>
      <c r="G171" s="232"/>
      <c r="H171" s="235">
        <v>5.7999999999999998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705</v>
      </c>
      <c r="G172" s="232"/>
      <c r="H172" s="235">
        <v>3.8999999999999999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9.6999999999999993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202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9.6999999999999993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707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704</v>
      </c>
      <c r="G176" s="232"/>
      <c r="H176" s="235">
        <v>5.7999999999999998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705</v>
      </c>
      <c r="G177" s="232"/>
      <c r="H177" s="235">
        <v>3.8999999999999999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9.6999999999999993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0.040000000000000001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7</v>
      </c>
      <c r="D180" s="198" t="s">
        <v>141</v>
      </c>
      <c r="E180" s="199" t="s">
        <v>574</v>
      </c>
      <c r="F180" s="200" t="s">
        <v>575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708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577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340</v>
      </c>
      <c r="D182" s="198" t="s">
        <v>141</v>
      </c>
      <c r="E182" s="199" t="s">
        <v>582</v>
      </c>
      <c r="F182" s="200" t="s">
        <v>583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709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585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320</v>
      </c>
      <c r="D184" s="253" t="s">
        <v>264</v>
      </c>
      <c r="E184" s="254" t="s">
        <v>586</v>
      </c>
      <c r="F184" s="255" t="s">
        <v>587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0.040000000000000001</v>
      </c>
      <c r="R184" s="208">
        <f>Q184*H184</f>
        <v>0.040000000000000001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710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410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4.2000000000000002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711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346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58.799999999999997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712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537</v>
      </c>
      <c r="G190" s="232"/>
      <c r="H190" s="235">
        <v>58.799999999999997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352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4.2000000000000002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713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357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11.247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714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lRlOwWtlmUJjl9P5YzjnNDUgZEKr6zg47YyG7WU5+75Jx6B0Y1NraK0EQGtYT7nRmXxZgDQvIJRyARHRSiSalQ==" hashValue="GKV/zpkdkNTGDSA/b/HadgHsAGEZb7dT05USsF9Gh0Y+ED4WapGnb36+Jb+gsnAJgVpao1XkaiOwx0JxZnEaWQ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2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91113"/>
    <hyperlink ref="F183" r:id="rId18" display="https://podminky.urs.cz/item/CS_URS_2022_02/89147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10 - SO 10 LB Ř.KM 3,117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10 - SO 10 LB Ř.KM 3,117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11.246857339453898</v>
      </c>
      <c r="S90" s="97"/>
      <c r="T90" s="182">
        <f>T91</f>
        <v>4.2000000000000002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11.246857339453898</v>
      </c>
      <c r="S91" s="192"/>
      <c r="T91" s="194">
        <f>T92+T122+T157+T179+T185+T193</f>
        <v>4.2000000000000002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4.2000000000000002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83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716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85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717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238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27.5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718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682</v>
      </c>
      <c r="G99" s="232"/>
      <c r="H99" s="235">
        <v>27.5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27.5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145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1.6799999999999999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4.2000000000000002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719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495</v>
      </c>
      <c r="G103" s="232"/>
      <c r="H103" s="235">
        <v>1.6799999999999999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1.6799999999999999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139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27.5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720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682</v>
      </c>
      <c r="G107" s="232"/>
      <c r="H107" s="235">
        <v>27.5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27.5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157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721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722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723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724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1.1858750394538999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1.1858750394538999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5.2800000000000002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725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553</v>
      </c>
      <c r="G126" s="232"/>
      <c r="H126" s="235">
        <v>1.44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690</v>
      </c>
      <c r="G127" s="232"/>
      <c r="H127" s="235">
        <v>3.3599999999999999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5.2800000000000002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37.600000000000001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0.27290095040000001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726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556</v>
      </c>
      <c r="G132" s="232"/>
      <c r="H132" s="235">
        <v>11.039999999999999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692</v>
      </c>
      <c r="G133" s="232"/>
      <c r="H133" s="235">
        <v>23.359999999999999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37.600000000000001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37.600000000000001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0.032220756000000003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727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556</v>
      </c>
      <c r="G138" s="232"/>
      <c r="H138" s="235">
        <v>11.039999999999999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692</v>
      </c>
      <c r="G139" s="232"/>
      <c r="H139" s="235">
        <v>23.359999999999999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37.600000000000001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0.35899999999999999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0.393203725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728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695</v>
      </c>
      <c r="G144" s="232"/>
      <c r="H144" s="235">
        <v>0.21099999999999999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696</v>
      </c>
      <c r="G145" s="232"/>
      <c r="H145" s="235">
        <v>0.14799999999999999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0.35899999999999999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0.46899999999999997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0.48754960805389996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729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698</v>
      </c>
      <c r="G149" s="232"/>
      <c r="H149" s="235">
        <v>0.46899999999999997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0.46899999999999997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37.8" customHeight="1">
      <c r="A151" s="39"/>
      <c r="B151" s="40"/>
      <c r="C151" s="198" t="s">
        <v>8</v>
      </c>
      <c r="D151" s="198" t="s">
        <v>141</v>
      </c>
      <c r="E151" s="199" t="s">
        <v>314</v>
      </c>
      <c r="F151" s="200" t="s">
        <v>315</v>
      </c>
      <c r="G151" s="201" t="s">
        <v>241</v>
      </c>
      <c r="H151" s="202">
        <v>0.66000000000000003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730</v>
      </c>
    </row>
    <row r="152" s="2" customFormat="1">
      <c r="A152" s="39"/>
      <c r="B152" s="40"/>
      <c r="C152" s="41"/>
      <c r="D152" s="229" t="s">
        <v>231</v>
      </c>
      <c r="E152" s="41"/>
      <c r="F152" s="230" t="s">
        <v>317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231</v>
      </c>
      <c r="AU152" s="18" t="s">
        <v>238</v>
      </c>
    </row>
    <row r="153" s="13" customFormat="1">
      <c r="A153" s="13"/>
      <c r="B153" s="231"/>
      <c r="C153" s="232"/>
      <c r="D153" s="212" t="s">
        <v>244</v>
      </c>
      <c r="E153" s="233" t="s">
        <v>19</v>
      </c>
      <c r="F153" s="234" t="s">
        <v>700</v>
      </c>
      <c r="G153" s="232"/>
      <c r="H153" s="235">
        <v>0.66000000000000003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244</v>
      </c>
      <c r="AU153" s="241" t="s">
        <v>238</v>
      </c>
      <c r="AV153" s="13" t="s">
        <v>85</v>
      </c>
      <c r="AW153" s="13" t="s">
        <v>37</v>
      </c>
      <c r="AX153" s="13" t="s">
        <v>75</v>
      </c>
      <c r="AY153" s="241" t="s">
        <v>140</v>
      </c>
    </row>
    <row r="154" s="14" customFormat="1">
      <c r="A154" s="14"/>
      <c r="B154" s="242"/>
      <c r="C154" s="243"/>
      <c r="D154" s="212" t="s">
        <v>244</v>
      </c>
      <c r="E154" s="244" t="s">
        <v>19</v>
      </c>
      <c r="F154" s="245" t="s">
        <v>246</v>
      </c>
      <c r="G154" s="243"/>
      <c r="H154" s="246">
        <v>0.66000000000000003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244</v>
      </c>
      <c r="AU154" s="252" t="s">
        <v>238</v>
      </c>
      <c r="AV154" s="14" t="s">
        <v>145</v>
      </c>
      <c r="AW154" s="14" t="s">
        <v>37</v>
      </c>
      <c r="AX154" s="14" t="s">
        <v>83</v>
      </c>
      <c r="AY154" s="252" t="s">
        <v>140</v>
      </c>
    </row>
    <row r="155" s="2" customFormat="1" ht="16.5" customHeight="1">
      <c r="A155" s="39"/>
      <c r="B155" s="40"/>
      <c r="C155" s="198" t="s">
        <v>291</v>
      </c>
      <c r="D155" s="198" t="s">
        <v>141</v>
      </c>
      <c r="E155" s="199" t="s">
        <v>309</v>
      </c>
      <c r="F155" s="200" t="s">
        <v>310</v>
      </c>
      <c r="G155" s="201" t="s">
        <v>311</v>
      </c>
      <c r="H155" s="202">
        <v>15</v>
      </c>
      <c r="I155" s="203"/>
      <c r="J155" s="204">
        <f>ROUND(I155*H155,2)</f>
        <v>0</v>
      </c>
      <c r="K155" s="205"/>
      <c r="L155" s="45"/>
      <c r="M155" s="206" t="s">
        <v>19</v>
      </c>
      <c r="N155" s="207" t="s">
        <v>46</v>
      </c>
      <c r="O155" s="8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0" t="s">
        <v>145</v>
      </c>
      <c r="AT155" s="210" t="s">
        <v>141</v>
      </c>
      <c r="AU155" s="210" t="s">
        <v>238</v>
      </c>
      <c r="AY155" s="18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8" t="s">
        <v>83</v>
      </c>
      <c r="BK155" s="211">
        <f>ROUND(I155*H155,2)</f>
        <v>0</v>
      </c>
      <c r="BL155" s="18" t="s">
        <v>145</v>
      </c>
      <c r="BM155" s="210" t="s">
        <v>731</v>
      </c>
    </row>
    <row r="156" s="2" customFormat="1">
      <c r="A156" s="39"/>
      <c r="B156" s="40"/>
      <c r="C156" s="41"/>
      <c r="D156" s="212" t="s">
        <v>147</v>
      </c>
      <c r="E156" s="41"/>
      <c r="F156" s="213" t="s">
        <v>313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238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10.015587199999999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189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732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193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9.6999999999999993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733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704</v>
      </c>
      <c r="G165" s="232"/>
      <c r="H165" s="235">
        <v>5.7999999999999998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705</v>
      </c>
      <c r="G166" s="232"/>
      <c r="H166" s="235">
        <v>3.8999999999999999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9.6999999999999993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9.0139771999999994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198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9.6999999999999993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9.0139771999999994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734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704</v>
      </c>
      <c r="G171" s="232"/>
      <c r="H171" s="235">
        <v>5.7999999999999998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705</v>
      </c>
      <c r="G172" s="232"/>
      <c r="H172" s="235">
        <v>3.8999999999999999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9.6999999999999993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202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9.6999999999999993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735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704</v>
      </c>
      <c r="G176" s="232"/>
      <c r="H176" s="235">
        <v>5.7999999999999998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705</v>
      </c>
      <c r="G177" s="232"/>
      <c r="H177" s="235">
        <v>3.8999999999999999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9.6999999999999993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0.040000000000000001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7</v>
      </c>
      <c r="D180" s="198" t="s">
        <v>141</v>
      </c>
      <c r="E180" s="199" t="s">
        <v>574</v>
      </c>
      <c r="F180" s="200" t="s">
        <v>575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736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577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340</v>
      </c>
      <c r="D182" s="198" t="s">
        <v>141</v>
      </c>
      <c r="E182" s="199" t="s">
        <v>582</v>
      </c>
      <c r="F182" s="200" t="s">
        <v>583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737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585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320</v>
      </c>
      <c r="D184" s="253" t="s">
        <v>264</v>
      </c>
      <c r="E184" s="254" t="s">
        <v>586</v>
      </c>
      <c r="F184" s="255" t="s">
        <v>587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0.040000000000000001</v>
      </c>
      <c r="R184" s="208">
        <f>Q184*H184</f>
        <v>0.040000000000000001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738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410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4.2000000000000002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739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346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58.799999999999997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740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537</v>
      </c>
      <c r="G190" s="232"/>
      <c r="H190" s="235">
        <v>58.799999999999997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352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4.2000000000000002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741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357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11.247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742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bxcjwQPQjqfXF5nJwgriHFaqMkNM7KSWE/+7W/7dcxJ5xMVlbdY4zN58sX5Z6ExZioK15F0o6WP41mbPAjgy4w==" hashValue="lV/cdg88PTYwk6OCsH67scl+huWMvNuhfSThulWJqiT4wzEtFlKCKDQFOc3P1o1SG7d2Iim3GHY1F+3uHqfDLg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2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91113"/>
    <hyperlink ref="F183" r:id="rId18" display="https://podminky.urs.cz/item/CS_URS_2022_02/89147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743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744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745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746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747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748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749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750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751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752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753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82</v>
      </c>
      <c r="F18" s="285" t="s">
        <v>754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755</v>
      </c>
      <c r="F19" s="285" t="s">
        <v>756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757</v>
      </c>
      <c r="F20" s="285" t="s">
        <v>758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759</v>
      </c>
      <c r="F21" s="285" t="s">
        <v>760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761</v>
      </c>
      <c r="F22" s="285" t="s">
        <v>762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763</v>
      </c>
      <c r="F23" s="285" t="s">
        <v>764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765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766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767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768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769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770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771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772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773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125</v>
      </c>
      <c r="F36" s="285"/>
      <c r="G36" s="285" t="s">
        <v>774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775</v>
      </c>
      <c r="F37" s="285"/>
      <c r="G37" s="285" t="s">
        <v>776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56</v>
      </c>
      <c r="F38" s="285"/>
      <c r="G38" s="285" t="s">
        <v>777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57</v>
      </c>
      <c r="F39" s="285"/>
      <c r="G39" s="285" t="s">
        <v>778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126</v>
      </c>
      <c r="F40" s="285"/>
      <c r="G40" s="285" t="s">
        <v>779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127</v>
      </c>
      <c r="F41" s="285"/>
      <c r="G41" s="285" t="s">
        <v>780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781</v>
      </c>
      <c r="F42" s="285"/>
      <c r="G42" s="285" t="s">
        <v>782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783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784</v>
      </c>
      <c r="F44" s="285"/>
      <c r="G44" s="285" t="s">
        <v>785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129</v>
      </c>
      <c r="F45" s="285"/>
      <c r="G45" s="285" t="s">
        <v>786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787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788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789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790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791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792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793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794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795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796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797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798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799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800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801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802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803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804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805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806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807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808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809</v>
      </c>
      <c r="D76" s="303"/>
      <c r="E76" s="303"/>
      <c r="F76" s="303" t="s">
        <v>810</v>
      </c>
      <c r="G76" s="304"/>
      <c r="H76" s="303" t="s">
        <v>57</v>
      </c>
      <c r="I76" s="303" t="s">
        <v>60</v>
      </c>
      <c r="J76" s="303" t="s">
        <v>811</v>
      </c>
      <c r="K76" s="302"/>
    </row>
    <row r="77" s="1" customFormat="1" ht="17.25" customHeight="1">
      <c r="B77" s="300"/>
      <c r="C77" s="305" t="s">
        <v>812</v>
      </c>
      <c r="D77" s="305"/>
      <c r="E77" s="305"/>
      <c r="F77" s="306" t="s">
        <v>813</v>
      </c>
      <c r="G77" s="307"/>
      <c r="H77" s="305"/>
      <c r="I77" s="305"/>
      <c r="J77" s="305" t="s">
        <v>814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56</v>
      </c>
      <c r="D79" s="310"/>
      <c r="E79" s="310"/>
      <c r="F79" s="311" t="s">
        <v>815</v>
      </c>
      <c r="G79" s="312"/>
      <c r="H79" s="288" t="s">
        <v>816</v>
      </c>
      <c r="I79" s="288" t="s">
        <v>817</v>
      </c>
      <c r="J79" s="288">
        <v>20</v>
      </c>
      <c r="K79" s="302"/>
    </row>
    <row r="80" s="1" customFormat="1" ht="15" customHeight="1">
      <c r="B80" s="300"/>
      <c r="C80" s="288" t="s">
        <v>818</v>
      </c>
      <c r="D80" s="288"/>
      <c r="E80" s="288"/>
      <c r="F80" s="311" t="s">
        <v>815</v>
      </c>
      <c r="G80" s="312"/>
      <c r="H80" s="288" t="s">
        <v>819</v>
      </c>
      <c r="I80" s="288" t="s">
        <v>817</v>
      </c>
      <c r="J80" s="288">
        <v>120</v>
      </c>
      <c r="K80" s="302"/>
    </row>
    <row r="81" s="1" customFormat="1" ht="15" customHeight="1">
      <c r="B81" s="313"/>
      <c r="C81" s="288" t="s">
        <v>820</v>
      </c>
      <c r="D81" s="288"/>
      <c r="E81" s="288"/>
      <c r="F81" s="311" t="s">
        <v>821</v>
      </c>
      <c r="G81" s="312"/>
      <c r="H81" s="288" t="s">
        <v>822</v>
      </c>
      <c r="I81" s="288" t="s">
        <v>817</v>
      </c>
      <c r="J81" s="288">
        <v>50</v>
      </c>
      <c r="K81" s="302"/>
    </row>
    <row r="82" s="1" customFormat="1" ht="15" customHeight="1">
      <c r="B82" s="313"/>
      <c r="C82" s="288" t="s">
        <v>823</v>
      </c>
      <c r="D82" s="288"/>
      <c r="E82" s="288"/>
      <c r="F82" s="311" t="s">
        <v>815</v>
      </c>
      <c r="G82" s="312"/>
      <c r="H82" s="288" t="s">
        <v>824</v>
      </c>
      <c r="I82" s="288" t="s">
        <v>825</v>
      </c>
      <c r="J82" s="288"/>
      <c r="K82" s="302"/>
    </row>
    <row r="83" s="1" customFormat="1" ht="15" customHeight="1">
      <c r="B83" s="313"/>
      <c r="C83" s="314" t="s">
        <v>826</v>
      </c>
      <c r="D83" s="314"/>
      <c r="E83" s="314"/>
      <c r="F83" s="315" t="s">
        <v>821</v>
      </c>
      <c r="G83" s="314"/>
      <c r="H83" s="314" t="s">
        <v>827</v>
      </c>
      <c r="I83" s="314" t="s">
        <v>817</v>
      </c>
      <c r="J83" s="314">
        <v>15</v>
      </c>
      <c r="K83" s="302"/>
    </row>
    <row r="84" s="1" customFormat="1" ht="15" customHeight="1">
      <c r="B84" s="313"/>
      <c r="C84" s="314" t="s">
        <v>828</v>
      </c>
      <c r="D84" s="314"/>
      <c r="E84" s="314"/>
      <c r="F84" s="315" t="s">
        <v>821</v>
      </c>
      <c r="G84" s="314"/>
      <c r="H84" s="314" t="s">
        <v>829</v>
      </c>
      <c r="I84" s="314" t="s">
        <v>817</v>
      </c>
      <c r="J84" s="314">
        <v>15</v>
      </c>
      <c r="K84" s="302"/>
    </row>
    <row r="85" s="1" customFormat="1" ht="15" customHeight="1">
      <c r="B85" s="313"/>
      <c r="C85" s="314" t="s">
        <v>830</v>
      </c>
      <c r="D85" s="314"/>
      <c r="E85" s="314"/>
      <c r="F85" s="315" t="s">
        <v>821</v>
      </c>
      <c r="G85" s="314"/>
      <c r="H85" s="314" t="s">
        <v>831</v>
      </c>
      <c r="I85" s="314" t="s">
        <v>817</v>
      </c>
      <c r="J85" s="314">
        <v>20</v>
      </c>
      <c r="K85" s="302"/>
    </row>
    <row r="86" s="1" customFormat="1" ht="15" customHeight="1">
      <c r="B86" s="313"/>
      <c r="C86" s="314" t="s">
        <v>832</v>
      </c>
      <c r="D86" s="314"/>
      <c r="E86" s="314"/>
      <c r="F86" s="315" t="s">
        <v>821</v>
      </c>
      <c r="G86" s="314"/>
      <c r="H86" s="314" t="s">
        <v>833</v>
      </c>
      <c r="I86" s="314" t="s">
        <v>817</v>
      </c>
      <c r="J86" s="314">
        <v>20</v>
      </c>
      <c r="K86" s="302"/>
    </row>
    <row r="87" s="1" customFormat="1" ht="15" customHeight="1">
      <c r="B87" s="313"/>
      <c r="C87" s="288" t="s">
        <v>834</v>
      </c>
      <c r="D87" s="288"/>
      <c r="E87" s="288"/>
      <c r="F87" s="311" t="s">
        <v>821</v>
      </c>
      <c r="G87" s="312"/>
      <c r="H87" s="288" t="s">
        <v>835</v>
      </c>
      <c r="I87" s="288" t="s">
        <v>817</v>
      </c>
      <c r="J87" s="288">
        <v>50</v>
      </c>
      <c r="K87" s="302"/>
    </row>
    <row r="88" s="1" customFormat="1" ht="15" customHeight="1">
      <c r="B88" s="313"/>
      <c r="C88" s="288" t="s">
        <v>836</v>
      </c>
      <c r="D88" s="288"/>
      <c r="E88" s="288"/>
      <c r="F88" s="311" t="s">
        <v>821</v>
      </c>
      <c r="G88" s="312"/>
      <c r="H88" s="288" t="s">
        <v>837</v>
      </c>
      <c r="I88" s="288" t="s">
        <v>817</v>
      </c>
      <c r="J88" s="288">
        <v>20</v>
      </c>
      <c r="K88" s="302"/>
    </row>
    <row r="89" s="1" customFormat="1" ht="15" customHeight="1">
      <c r="B89" s="313"/>
      <c r="C89" s="288" t="s">
        <v>838</v>
      </c>
      <c r="D89" s="288"/>
      <c r="E89" s="288"/>
      <c r="F89" s="311" t="s">
        <v>821</v>
      </c>
      <c r="G89" s="312"/>
      <c r="H89" s="288" t="s">
        <v>839</v>
      </c>
      <c r="I89" s="288" t="s">
        <v>817</v>
      </c>
      <c r="J89" s="288">
        <v>20</v>
      </c>
      <c r="K89" s="302"/>
    </row>
    <row r="90" s="1" customFormat="1" ht="15" customHeight="1">
      <c r="B90" s="313"/>
      <c r="C90" s="288" t="s">
        <v>840</v>
      </c>
      <c r="D90" s="288"/>
      <c r="E90" s="288"/>
      <c r="F90" s="311" t="s">
        <v>821</v>
      </c>
      <c r="G90" s="312"/>
      <c r="H90" s="288" t="s">
        <v>841</v>
      </c>
      <c r="I90" s="288" t="s">
        <v>817</v>
      </c>
      <c r="J90" s="288">
        <v>50</v>
      </c>
      <c r="K90" s="302"/>
    </row>
    <row r="91" s="1" customFormat="1" ht="15" customHeight="1">
      <c r="B91" s="313"/>
      <c r="C91" s="288" t="s">
        <v>842</v>
      </c>
      <c r="D91" s="288"/>
      <c r="E91" s="288"/>
      <c r="F91" s="311" t="s">
        <v>821</v>
      </c>
      <c r="G91" s="312"/>
      <c r="H91" s="288" t="s">
        <v>842</v>
      </c>
      <c r="I91" s="288" t="s">
        <v>817</v>
      </c>
      <c r="J91" s="288">
        <v>50</v>
      </c>
      <c r="K91" s="302"/>
    </row>
    <row r="92" s="1" customFormat="1" ht="15" customHeight="1">
      <c r="B92" s="313"/>
      <c r="C92" s="288" t="s">
        <v>843</v>
      </c>
      <c r="D92" s="288"/>
      <c r="E92" s="288"/>
      <c r="F92" s="311" t="s">
        <v>821</v>
      </c>
      <c r="G92" s="312"/>
      <c r="H92" s="288" t="s">
        <v>844</v>
      </c>
      <c r="I92" s="288" t="s">
        <v>817</v>
      </c>
      <c r="J92" s="288">
        <v>255</v>
      </c>
      <c r="K92" s="302"/>
    </row>
    <row r="93" s="1" customFormat="1" ht="15" customHeight="1">
      <c r="B93" s="313"/>
      <c r="C93" s="288" t="s">
        <v>845</v>
      </c>
      <c r="D93" s="288"/>
      <c r="E93" s="288"/>
      <c r="F93" s="311" t="s">
        <v>815</v>
      </c>
      <c r="G93" s="312"/>
      <c r="H93" s="288" t="s">
        <v>846</v>
      </c>
      <c r="I93" s="288" t="s">
        <v>847</v>
      </c>
      <c r="J93" s="288"/>
      <c r="K93" s="302"/>
    </row>
    <row r="94" s="1" customFormat="1" ht="15" customHeight="1">
      <c r="B94" s="313"/>
      <c r="C94" s="288" t="s">
        <v>848</v>
      </c>
      <c r="D94" s="288"/>
      <c r="E94" s="288"/>
      <c r="F94" s="311" t="s">
        <v>815</v>
      </c>
      <c r="G94" s="312"/>
      <c r="H94" s="288" t="s">
        <v>849</v>
      </c>
      <c r="I94" s="288" t="s">
        <v>850</v>
      </c>
      <c r="J94" s="288"/>
      <c r="K94" s="302"/>
    </row>
    <row r="95" s="1" customFormat="1" ht="15" customHeight="1">
      <c r="B95" s="313"/>
      <c r="C95" s="288" t="s">
        <v>851</v>
      </c>
      <c r="D95" s="288"/>
      <c r="E95" s="288"/>
      <c r="F95" s="311" t="s">
        <v>815</v>
      </c>
      <c r="G95" s="312"/>
      <c r="H95" s="288" t="s">
        <v>851</v>
      </c>
      <c r="I95" s="288" t="s">
        <v>850</v>
      </c>
      <c r="J95" s="288"/>
      <c r="K95" s="302"/>
    </row>
    <row r="96" s="1" customFormat="1" ht="15" customHeight="1">
      <c r="B96" s="313"/>
      <c r="C96" s="288" t="s">
        <v>41</v>
      </c>
      <c r="D96" s="288"/>
      <c r="E96" s="288"/>
      <c r="F96" s="311" t="s">
        <v>815</v>
      </c>
      <c r="G96" s="312"/>
      <c r="H96" s="288" t="s">
        <v>852</v>
      </c>
      <c r="I96" s="288" t="s">
        <v>850</v>
      </c>
      <c r="J96" s="288"/>
      <c r="K96" s="302"/>
    </row>
    <row r="97" s="1" customFormat="1" ht="15" customHeight="1">
      <c r="B97" s="313"/>
      <c r="C97" s="288" t="s">
        <v>51</v>
      </c>
      <c r="D97" s="288"/>
      <c r="E97" s="288"/>
      <c r="F97" s="311" t="s">
        <v>815</v>
      </c>
      <c r="G97" s="312"/>
      <c r="H97" s="288" t="s">
        <v>853</v>
      </c>
      <c r="I97" s="288" t="s">
        <v>850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854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809</v>
      </c>
      <c r="D103" s="303"/>
      <c r="E103" s="303"/>
      <c r="F103" s="303" t="s">
        <v>810</v>
      </c>
      <c r="G103" s="304"/>
      <c r="H103" s="303" t="s">
        <v>57</v>
      </c>
      <c r="I103" s="303" t="s">
        <v>60</v>
      </c>
      <c r="J103" s="303" t="s">
        <v>811</v>
      </c>
      <c r="K103" s="302"/>
    </row>
    <row r="104" s="1" customFormat="1" ht="17.25" customHeight="1">
      <c r="B104" s="300"/>
      <c r="C104" s="305" t="s">
        <v>812</v>
      </c>
      <c r="D104" s="305"/>
      <c r="E104" s="305"/>
      <c r="F104" s="306" t="s">
        <v>813</v>
      </c>
      <c r="G104" s="307"/>
      <c r="H104" s="305"/>
      <c r="I104" s="305"/>
      <c r="J104" s="305" t="s">
        <v>814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56</v>
      </c>
      <c r="D106" s="310"/>
      <c r="E106" s="310"/>
      <c r="F106" s="311" t="s">
        <v>815</v>
      </c>
      <c r="G106" s="288"/>
      <c r="H106" s="288" t="s">
        <v>855</v>
      </c>
      <c r="I106" s="288" t="s">
        <v>817</v>
      </c>
      <c r="J106" s="288">
        <v>20</v>
      </c>
      <c r="K106" s="302"/>
    </row>
    <row r="107" s="1" customFormat="1" ht="15" customHeight="1">
      <c r="B107" s="300"/>
      <c r="C107" s="288" t="s">
        <v>818</v>
      </c>
      <c r="D107" s="288"/>
      <c r="E107" s="288"/>
      <c r="F107" s="311" t="s">
        <v>815</v>
      </c>
      <c r="G107" s="288"/>
      <c r="H107" s="288" t="s">
        <v>855</v>
      </c>
      <c r="I107" s="288" t="s">
        <v>817</v>
      </c>
      <c r="J107" s="288">
        <v>120</v>
      </c>
      <c r="K107" s="302"/>
    </row>
    <row r="108" s="1" customFormat="1" ht="15" customHeight="1">
      <c r="B108" s="313"/>
      <c r="C108" s="288" t="s">
        <v>820</v>
      </c>
      <c r="D108" s="288"/>
      <c r="E108" s="288"/>
      <c r="F108" s="311" t="s">
        <v>821</v>
      </c>
      <c r="G108" s="288"/>
      <c r="H108" s="288" t="s">
        <v>855</v>
      </c>
      <c r="I108" s="288" t="s">
        <v>817</v>
      </c>
      <c r="J108" s="288">
        <v>50</v>
      </c>
      <c r="K108" s="302"/>
    </row>
    <row r="109" s="1" customFormat="1" ht="15" customHeight="1">
      <c r="B109" s="313"/>
      <c r="C109" s="288" t="s">
        <v>823</v>
      </c>
      <c r="D109" s="288"/>
      <c r="E109" s="288"/>
      <c r="F109" s="311" t="s">
        <v>815</v>
      </c>
      <c r="G109" s="288"/>
      <c r="H109" s="288" t="s">
        <v>855</v>
      </c>
      <c r="I109" s="288" t="s">
        <v>825</v>
      </c>
      <c r="J109" s="288"/>
      <c r="K109" s="302"/>
    </row>
    <row r="110" s="1" customFormat="1" ht="15" customHeight="1">
      <c r="B110" s="313"/>
      <c r="C110" s="288" t="s">
        <v>834</v>
      </c>
      <c r="D110" s="288"/>
      <c r="E110" s="288"/>
      <c r="F110" s="311" t="s">
        <v>821</v>
      </c>
      <c r="G110" s="288"/>
      <c r="H110" s="288" t="s">
        <v>855</v>
      </c>
      <c r="I110" s="288" t="s">
        <v>817</v>
      </c>
      <c r="J110" s="288">
        <v>50</v>
      </c>
      <c r="K110" s="302"/>
    </row>
    <row r="111" s="1" customFormat="1" ht="15" customHeight="1">
      <c r="B111" s="313"/>
      <c r="C111" s="288" t="s">
        <v>842</v>
      </c>
      <c r="D111" s="288"/>
      <c r="E111" s="288"/>
      <c r="F111" s="311" t="s">
        <v>821</v>
      </c>
      <c r="G111" s="288"/>
      <c r="H111" s="288" t="s">
        <v>855</v>
      </c>
      <c r="I111" s="288" t="s">
        <v>817</v>
      </c>
      <c r="J111" s="288">
        <v>50</v>
      </c>
      <c r="K111" s="302"/>
    </row>
    <row r="112" s="1" customFormat="1" ht="15" customHeight="1">
      <c r="B112" s="313"/>
      <c r="C112" s="288" t="s">
        <v>840</v>
      </c>
      <c r="D112" s="288"/>
      <c r="E112" s="288"/>
      <c r="F112" s="311" t="s">
        <v>821</v>
      </c>
      <c r="G112" s="288"/>
      <c r="H112" s="288" t="s">
        <v>855</v>
      </c>
      <c r="I112" s="288" t="s">
        <v>817</v>
      </c>
      <c r="J112" s="288">
        <v>50</v>
      </c>
      <c r="K112" s="302"/>
    </row>
    <row r="113" s="1" customFormat="1" ht="15" customHeight="1">
      <c r="B113" s="313"/>
      <c r="C113" s="288" t="s">
        <v>56</v>
      </c>
      <c r="D113" s="288"/>
      <c r="E113" s="288"/>
      <c r="F113" s="311" t="s">
        <v>815</v>
      </c>
      <c r="G113" s="288"/>
      <c r="H113" s="288" t="s">
        <v>856</v>
      </c>
      <c r="I113" s="288" t="s">
        <v>817</v>
      </c>
      <c r="J113" s="288">
        <v>20</v>
      </c>
      <c r="K113" s="302"/>
    </row>
    <row r="114" s="1" customFormat="1" ht="15" customHeight="1">
      <c r="B114" s="313"/>
      <c r="C114" s="288" t="s">
        <v>857</v>
      </c>
      <c r="D114" s="288"/>
      <c r="E114" s="288"/>
      <c r="F114" s="311" t="s">
        <v>815</v>
      </c>
      <c r="G114" s="288"/>
      <c r="H114" s="288" t="s">
        <v>858</v>
      </c>
      <c r="I114" s="288" t="s">
        <v>817</v>
      </c>
      <c r="J114" s="288">
        <v>120</v>
      </c>
      <c r="K114" s="302"/>
    </row>
    <row r="115" s="1" customFormat="1" ht="15" customHeight="1">
      <c r="B115" s="313"/>
      <c r="C115" s="288" t="s">
        <v>41</v>
      </c>
      <c r="D115" s="288"/>
      <c r="E115" s="288"/>
      <c r="F115" s="311" t="s">
        <v>815</v>
      </c>
      <c r="G115" s="288"/>
      <c r="H115" s="288" t="s">
        <v>859</v>
      </c>
      <c r="I115" s="288" t="s">
        <v>850</v>
      </c>
      <c r="J115" s="288"/>
      <c r="K115" s="302"/>
    </row>
    <row r="116" s="1" customFormat="1" ht="15" customHeight="1">
      <c r="B116" s="313"/>
      <c r="C116" s="288" t="s">
        <v>51</v>
      </c>
      <c r="D116" s="288"/>
      <c r="E116" s="288"/>
      <c r="F116" s="311" t="s">
        <v>815</v>
      </c>
      <c r="G116" s="288"/>
      <c r="H116" s="288" t="s">
        <v>860</v>
      </c>
      <c r="I116" s="288" t="s">
        <v>850</v>
      </c>
      <c r="J116" s="288"/>
      <c r="K116" s="302"/>
    </row>
    <row r="117" s="1" customFormat="1" ht="15" customHeight="1">
      <c r="B117" s="313"/>
      <c r="C117" s="288" t="s">
        <v>60</v>
      </c>
      <c r="D117" s="288"/>
      <c r="E117" s="288"/>
      <c r="F117" s="311" t="s">
        <v>815</v>
      </c>
      <c r="G117" s="288"/>
      <c r="H117" s="288" t="s">
        <v>861</v>
      </c>
      <c r="I117" s="288" t="s">
        <v>862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863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809</v>
      </c>
      <c r="D123" s="303"/>
      <c r="E123" s="303"/>
      <c r="F123" s="303" t="s">
        <v>810</v>
      </c>
      <c r="G123" s="304"/>
      <c r="H123" s="303" t="s">
        <v>57</v>
      </c>
      <c r="I123" s="303" t="s">
        <v>60</v>
      </c>
      <c r="J123" s="303" t="s">
        <v>811</v>
      </c>
      <c r="K123" s="332"/>
    </row>
    <row r="124" s="1" customFormat="1" ht="17.25" customHeight="1">
      <c r="B124" s="331"/>
      <c r="C124" s="305" t="s">
        <v>812</v>
      </c>
      <c r="D124" s="305"/>
      <c r="E124" s="305"/>
      <c r="F124" s="306" t="s">
        <v>813</v>
      </c>
      <c r="G124" s="307"/>
      <c r="H124" s="305"/>
      <c r="I124" s="305"/>
      <c r="J124" s="305" t="s">
        <v>814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818</v>
      </c>
      <c r="D126" s="310"/>
      <c r="E126" s="310"/>
      <c r="F126" s="311" t="s">
        <v>815</v>
      </c>
      <c r="G126" s="288"/>
      <c r="H126" s="288" t="s">
        <v>855</v>
      </c>
      <c r="I126" s="288" t="s">
        <v>817</v>
      </c>
      <c r="J126" s="288">
        <v>120</v>
      </c>
      <c r="K126" s="336"/>
    </row>
    <row r="127" s="1" customFormat="1" ht="15" customHeight="1">
      <c r="B127" s="333"/>
      <c r="C127" s="288" t="s">
        <v>864</v>
      </c>
      <c r="D127" s="288"/>
      <c r="E127" s="288"/>
      <c r="F127" s="311" t="s">
        <v>815</v>
      </c>
      <c r="G127" s="288"/>
      <c r="H127" s="288" t="s">
        <v>865</v>
      </c>
      <c r="I127" s="288" t="s">
        <v>817</v>
      </c>
      <c r="J127" s="288" t="s">
        <v>866</v>
      </c>
      <c r="K127" s="336"/>
    </row>
    <row r="128" s="1" customFormat="1" ht="15" customHeight="1">
      <c r="B128" s="333"/>
      <c r="C128" s="288" t="s">
        <v>763</v>
      </c>
      <c r="D128" s="288"/>
      <c r="E128" s="288"/>
      <c r="F128" s="311" t="s">
        <v>815</v>
      </c>
      <c r="G128" s="288"/>
      <c r="H128" s="288" t="s">
        <v>867</v>
      </c>
      <c r="I128" s="288" t="s">
        <v>817</v>
      </c>
      <c r="J128" s="288" t="s">
        <v>866</v>
      </c>
      <c r="K128" s="336"/>
    </row>
    <row r="129" s="1" customFormat="1" ht="15" customHeight="1">
      <c r="B129" s="333"/>
      <c r="C129" s="288" t="s">
        <v>826</v>
      </c>
      <c r="D129" s="288"/>
      <c r="E129" s="288"/>
      <c r="F129" s="311" t="s">
        <v>821</v>
      </c>
      <c r="G129" s="288"/>
      <c r="H129" s="288" t="s">
        <v>827</v>
      </c>
      <c r="I129" s="288" t="s">
        <v>817</v>
      </c>
      <c r="J129" s="288">
        <v>15</v>
      </c>
      <c r="K129" s="336"/>
    </row>
    <row r="130" s="1" customFormat="1" ht="15" customHeight="1">
      <c r="B130" s="333"/>
      <c r="C130" s="314" t="s">
        <v>828</v>
      </c>
      <c r="D130" s="314"/>
      <c r="E130" s="314"/>
      <c r="F130" s="315" t="s">
        <v>821</v>
      </c>
      <c r="G130" s="314"/>
      <c r="H130" s="314" t="s">
        <v>829</v>
      </c>
      <c r="I130" s="314" t="s">
        <v>817</v>
      </c>
      <c r="J130" s="314">
        <v>15</v>
      </c>
      <c r="K130" s="336"/>
    </row>
    <row r="131" s="1" customFormat="1" ht="15" customHeight="1">
      <c r="B131" s="333"/>
      <c r="C131" s="314" t="s">
        <v>830</v>
      </c>
      <c r="D131" s="314"/>
      <c r="E131" s="314"/>
      <c r="F131" s="315" t="s">
        <v>821</v>
      </c>
      <c r="G131" s="314"/>
      <c r="H131" s="314" t="s">
        <v>831</v>
      </c>
      <c r="I131" s="314" t="s">
        <v>817</v>
      </c>
      <c r="J131" s="314">
        <v>20</v>
      </c>
      <c r="K131" s="336"/>
    </row>
    <row r="132" s="1" customFormat="1" ht="15" customHeight="1">
      <c r="B132" s="333"/>
      <c r="C132" s="314" t="s">
        <v>832</v>
      </c>
      <c r="D132" s="314"/>
      <c r="E132" s="314"/>
      <c r="F132" s="315" t="s">
        <v>821</v>
      </c>
      <c r="G132" s="314"/>
      <c r="H132" s="314" t="s">
        <v>833</v>
      </c>
      <c r="I132" s="314" t="s">
        <v>817</v>
      </c>
      <c r="J132" s="314">
        <v>20</v>
      </c>
      <c r="K132" s="336"/>
    </row>
    <row r="133" s="1" customFormat="1" ht="15" customHeight="1">
      <c r="B133" s="333"/>
      <c r="C133" s="288" t="s">
        <v>820</v>
      </c>
      <c r="D133" s="288"/>
      <c r="E133" s="288"/>
      <c r="F133" s="311" t="s">
        <v>821</v>
      </c>
      <c r="G133" s="288"/>
      <c r="H133" s="288" t="s">
        <v>855</v>
      </c>
      <c r="I133" s="288" t="s">
        <v>817</v>
      </c>
      <c r="J133" s="288">
        <v>50</v>
      </c>
      <c r="K133" s="336"/>
    </row>
    <row r="134" s="1" customFormat="1" ht="15" customHeight="1">
      <c r="B134" s="333"/>
      <c r="C134" s="288" t="s">
        <v>834</v>
      </c>
      <c r="D134" s="288"/>
      <c r="E134" s="288"/>
      <c r="F134" s="311" t="s">
        <v>821</v>
      </c>
      <c r="G134" s="288"/>
      <c r="H134" s="288" t="s">
        <v>855</v>
      </c>
      <c r="I134" s="288" t="s">
        <v>817</v>
      </c>
      <c r="J134" s="288">
        <v>50</v>
      </c>
      <c r="K134" s="336"/>
    </row>
    <row r="135" s="1" customFormat="1" ht="15" customHeight="1">
      <c r="B135" s="333"/>
      <c r="C135" s="288" t="s">
        <v>840</v>
      </c>
      <c r="D135" s="288"/>
      <c r="E135" s="288"/>
      <c r="F135" s="311" t="s">
        <v>821</v>
      </c>
      <c r="G135" s="288"/>
      <c r="H135" s="288" t="s">
        <v>855</v>
      </c>
      <c r="I135" s="288" t="s">
        <v>817</v>
      </c>
      <c r="J135" s="288">
        <v>50</v>
      </c>
      <c r="K135" s="336"/>
    </row>
    <row r="136" s="1" customFormat="1" ht="15" customHeight="1">
      <c r="B136" s="333"/>
      <c r="C136" s="288" t="s">
        <v>842</v>
      </c>
      <c r="D136" s="288"/>
      <c r="E136" s="288"/>
      <c r="F136" s="311" t="s">
        <v>821</v>
      </c>
      <c r="G136" s="288"/>
      <c r="H136" s="288" t="s">
        <v>855</v>
      </c>
      <c r="I136" s="288" t="s">
        <v>817</v>
      </c>
      <c r="J136" s="288">
        <v>50</v>
      </c>
      <c r="K136" s="336"/>
    </row>
    <row r="137" s="1" customFormat="1" ht="15" customHeight="1">
      <c r="B137" s="333"/>
      <c r="C137" s="288" t="s">
        <v>843</v>
      </c>
      <c r="D137" s="288"/>
      <c r="E137" s="288"/>
      <c r="F137" s="311" t="s">
        <v>821</v>
      </c>
      <c r="G137" s="288"/>
      <c r="H137" s="288" t="s">
        <v>868</v>
      </c>
      <c r="I137" s="288" t="s">
        <v>817</v>
      </c>
      <c r="J137" s="288">
        <v>255</v>
      </c>
      <c r="K137" s="336"/>
    </row>
    <row r="138" s="1" customFormat="1" ht="15" customHeight="1">
      <c r="B138" s="333"/>
      <c r="C138" s="288" t="s">
        <v>845</v>
      </c>
      <c r="D138" s="288"/>
      <c r="E138" s="288"/>
      <c r="F138" s="311" t="s">
        <v>815</v>
      </c>
      <c r="G138" s="288"/>
      <c r="H138" s="288" t="s">
        <v>869</v>
      </c>
      <c r="I138" s="288" t="s">
        <v>847</v>
      </c>
      <c r="J138" s="288"/>
      <c r="K138" s="336"/>
    </row>
    <row r="139" s="1" customFormat="1" ht="15" customHeight="1">
      <c r="B139" s="333"/>
      <c r="C139" s="288" t="s">
        <v>848</v>
      </c>
      <c r="D139" s="288"/>
      <c r="E139" s="288"/>
      <c r="F139" s="311" t="s">
        <v>815</v>
      </c>
      <c r="G139" s="288"/>
      <c r="H139" s="288" t="s">
        <v>870</v>
      </c>
      <c r="I139" s="288" t="s">
        <v>850</v>
      </c>
      <c r="J139" s="288"/>
      <c r="K139" s="336"/>
    </row>
    <row r="140" s="1" customFormat="1" ht="15" customHeight="1">
      <c r="B140" s="333"/>
      <c r="C140" s="288" t="s">
        <v>851</v>
      </c>
      <c r="D140" s="288"/>
      <c r="E140" s="288"/>
      <c r="F140" s="311" t="s">
        <v>815</v>
      </c>
      <c r="G140" s="288"/>
      <c r="H140" s="288" t="s">
        <v>851</v>
      </c>
      <c r="I140" s="288" t="s">
        <v>850</v>
      </c>
      <c r="J140" s="288"/>
      <c r="K140" s="336"/>
    </row>
    <row r="141" s="1" customFormat="1" ht="15" customHeight="1">
      <c r="B141" s="333"/>
      <c r="C141" s="288" t="s">
        <v>41</v>
      </c>
      <c r="D141" s="288"/>
      <c r="E141" s="288"/>
      <c r="F141" s="311" t="s">
        <v>815</v>
      </c>
      <c r="G141" s="288"/>
      <c r="H141" s="288" t="s">
        <v>871</v>
      </c>
      <c r="I141" s="288" t="s">
        <v>850</v>
      </c>
      <c r="J141" s="288"/>
      <c r="K141" s="336"/>
    </row>
    <row r="142" s="1" customFormat="1" ht="15" customHeight="1">
      <c r="B142" s="333"/>
      <c r="C142" s="288" t="s">
        <v>872</v>
      </c>
      <c r="D142" s="288"/>
      <c r="E142" s="288"/>
      <c r="F142" s="311" t="s">
        <v>815</v>
      </c>
      <c r="G142" s="288"/>
      <c r="H142" s="288" t="s">
        <v>873</v>
      </c>
      <c r="I142" s="288" t="s">
        <v>850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874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809</v>
      </c>
      <c r="D148" s="303"/>
      <c r="E148" s="303"/>
      <c r="F148" s="303" t="s">
        <v>810</v>
      </c>
      <c r="G148" s="304"/>
      <c r="H148" s="303" t="s">
        <v>57</v>
      </c>
      <c r="I148" s="303" t="s">
        <v>60</v>
      </c>
      <c r="J148" s="303" t="s">
        <v>811</v>
      </c>
      <c r="K148" s="302"/>
    </row>
    <row r="149" s="1" customFormat="1" ht="17.25" customHeight="1">
      <c r="B149" s="300"/>
      <c r="C149" s="305" t="s">
        <v>812</v>
      </c>
      <c r="D149" s="305"/>
      <c r="E149" s="305"/>
      <c r="F149" s="306" t="s">
        <v>813</v>
      </c>
      <c r="G149" s="307"/>
      <c r="H149" s="305"/>
      <c r="I149" s="305"/>
      <c r="J149" s="305" t="s">
        <v>814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818</v>
      </c>
      <c r="D151" s="288"/>
      <c r="E151" s="288"/>
      <c r="F151" s="341" t="s">
        <v>815</v>
      </c>
      <c r="G151" s="288"/>
      <c r="H151" s="340" t="s">
        <v>855</v>
      </c>
      <c r="I151" s="340" t="s">
        <v>817</v>
      </c>
      <c r="J151" s="340">
        <v>120</v>
      </c>
      <c r="K151" s="336"/>
    </row>
    <row r="152" s="1" customFormat="1" ht="15" customHeight="1">
      <c r="B152" s="313"/>
      <c r="C152" s="340" t="s">
        <v>864</v>
      </c>
      <c r="D152" s="288"/>
      <c r="E152" s="288"/>
      <c r="F152" s="341" t="s">
        <v>815</v>
      </c>
      <c r="G152" s="288"/>
      <c r="H152" s="340" t="s">
        <v>875</v>
      </c>
      <c r="I152" s="340" t="s">
        <v>817</v>
      </c>
      <c r="J152" s="340" t="s">
        <v>866</v>
      </c>
      <c r="K152" s="336"/>
    </row>
    <row r="153" s="1" customFormat="1" ht="15" customHeight="1">
      <c r="B153" s="313"/>
      <c r="C153" s="340" t="s">
        <v>763</v>
      </c>
      <c r="D153" s="288"/>
      <c r="E153" s="288"/>
      <c r="F153" s="341" t="s">
        <v>815</v>
      </c>
      <c r="G153" s="288"/>
      <c r="H153" s="340" t="s">
        <v>876</v>
      </c>
      <c r="I153" s="340" t="s">
        <v>817</v>
      </c>
      <c r="J153" s="340" t="s">
        <v>866</v>
      </c>
      <c r="K153" s="336"/>
    </row>
    <row r="154" s="1" customFormat="1" ht="15" customHeight="1">
      <c r="B154" s="313"/>
      <c r="C154" s="340" t="s">
        <v>820</v>
      </c>
      <c r="D154" s="288"/>
      <c r="E154" s="288"/>
      <c r="F154" s="341" t="s">
        <v>821</v>
      </c>
      <c r="G154" s="288"/>
      <c r="H154" s="340" t="s">
        <v>855</v>
      </c>
      <c r="I154" s="340" t="s">
        <v>817</v>
      </c>
      <c r="J154" s="340">
        <v>50</v>
      </c>
      <c r="K154" s="336"/>
    </row>
    <row r="155" s="1" customFormat="1" ht="15" customHeight="1">
      <c r="B155" s="313"/>
      <c r="C155" s="340" t="s">
        <v>823</v>
      </c>
      <c r="D155" s="288"/>
      <c r="E155" s="288"/>
      <c r="F155" s="341" t="s">
        <v>815</v>
      </c>
      <c r="G155" s="288"/>
      <c r="H155" s="340" t="s">
        <v>855</v>
      </c>
      <c r="I155" s="340" t="s">
        <v>825</v>
      </c>
      <c r="J155" s="340"/>
      <c r="K155" s="336"/>
    </row>
    <row r="156" s="1" customFormat="1" ht="15" customHeight="1">
      <c r="B156" s="313"/>
      <c r="C156" s="340" t="s">
        <v>834</v>
      </c>
      <c r="D156" s="288"/>
      <c r="E156" s="288"/>
      <c r="F156" s="341" t="s">
        <v>821</v>
      </c>
      <c r="G156" s="288"/>
      <c r="H156" s="340" t="s">
        <v>855</v>
      </c>
      <c r="I156" s="340" t="s">
        <v>817</v>
      </c>
      <c r="J156" s="340">
        <v>50</v>
      </c>
      <c r="K156" s="336"/>
    </row>
    <row r="157" s="1" customFormat="1" ht="15" customHeight="1">
      <c r="B157" s="313"/>
      <c r="C157" s="340" t="s">
        <v>842</v>
      </c>
      <c r="D157" s="288"/>
      <c r="E157" s="288"/>
      <c r="F157" s="341" t="s">
        <v>821</v>
      </c>
      <c r="G157" s="288"/>
      <c r="H157" s="340" t="s">
        <v>855</v>
      </c>
      <c r="I157" s="340" t="s">
        <v>817</v>
      </c>
      <c r="J157" s="340">
        <v>50</v>
      </c>
      <c r="K157" s="336"/>
    </row>
    <row r="158" s="1" customFormat="1" ht="15" customHeight="1">
      <c r="B158" s="313"/>
      <c r="C158" s="340" t="s">
        <v>840</v>
      </c>
      <c r="D158" s="288"/>
      <c r="E158" s="288"/>
      <c r="F158" s="341" t="s">
        <v>821</v>
      </c>
      <c r="G158" s="288"/>
      <c r="H158" s="340" t="s">
        <v>855</v>
      </c>
      <c r="I158" s="340" t="s">
        <v>817</v>
      </c>
      <c r="J158" s="340">
        <v>50</v>
      </c>
      <c r="K158" s="336"/>
    </row>
    <row r="159" s="1" customFormat="1" ht="15" customHeight="1">
      <c r="B159" s="313"/>
      <c r="C159" s="340" t="s">
        <v>120</v>
      </c>
      <c r="D159" s="288"/>
      <c r="E159" s="288"/>
      <c r="F159" s="341" t="s">
        <v>815</v>
      </c>
      <c r="G159" s="288"/>
      <c r="H159" s="340" t="s">
        <v>877</v>
      </c>
      <c r="I159" s="340" t="s">
        <v>817</v>
      </c>
      <c r="J159" s="340" t="s">
        <v>878</v>
      </c>
      <c r="K159" s="336"/>
    </row>
    <row r="160" s="1" customFormat="1" ht="15" customHeight="1">
      <c r="B160" s="313"/>
      <c r="C160" s="340" t="s">
        <v>879</v>
      </c>
      <c r="D160" s="288"/>
      <c r="E160" s="288"/>
      <c r="F160" s="341" t="s">
        <v>815</v>
      </c>
      <c r="G160" s="288"/>
      <c r="H160" s="340" t="s">
        <v>880</v>
      </c>
      <c r="I160" s="340" t="s">
        <v>850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881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809</v>
      </c>
      <c r="D166" s="303"/>
      <c r="E166" s="303"/>
      <c r="F166" s="303" t="s">
        <v>810</v>
      </c>
      <c r="G166" s="345"/>
      <c r="H166" s="346" t="s">
        <v>57</v>
      </c>
      <c r="I166" s="346" t="s">
        <v>60</v>
      </c>
      <c r="J166" s="303" t="s">
        <v>811</v>
      </c>
      <c r="K166" s="280"/>
    </row>
    <row r="167" s="1" customFormat="1" ht="17.25" customHeight="1">
      <c r="B167" s="281"/>
      <c r="C167" s="305" t="s">
        <v>812</v>
      </c>
      <c r="D167" s="305"/>
      <c r="E167" s="305"/>
      <c r="F167" s="306" t="s">
        <v>813</v>
      </c>
      <c r="G167" s="347"/>
      <c r="H167" s="348"/>
      <c r="I167" s="348"/>
      <c r="J167" s="305" t="s">
        <v>814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818</v>
      </c>
      <c r="D169" s="288"/>
      <c r="E169" s="288"/>
      <c r="F169" s="311" t="s">
        <v>815</v>
      </c>
      <c r="G169" s="288"/>
      <c r="H169" s="288" t="s">
        <v>855</v>
      </c>
      <c r="I169" s="288" t="s">
        <v>817</v>
      </c>
      <c r="J169" s="288">
        <v>120</v>
      </c>
      <c r="K169" s="336"/>
    </row>
    <row r="170" s="1" customFormat="1" ht="15" customHeight="1">
      <c r="B170" s="313"/>
      <c r="C170" s="288" t="s">
        <v>864</v>
      </c>
      <c r="D170" s="288"/>
      <c r="E170" s="288"/>
      <c r="F170" s="311" t="s">
        <v>815</v>
      </c>
      <c r="G170" s="288"/>
      <c r="H170" s="288" t="s">
        <v>865</v>
      </c>
      <c r="I170" s="288" t="s">
        <v>817</v>
      </c>
      <c r="J170" s="288" t="s">
        <v>866</v>
      </c>
      <c r="K170" s="336"/>
    </row>
    <row r="171" s="1" customFormat="1" ht="15" customHeight="1">
      <c r="B171" s="313"/>
      <c r="C171" s="288" t="s">
        <v>763</v>
      </c>
      <c r="D171" s="288"/>
      <c r="E171" s="288"/>
      <c r="F171" s="311" t="s">
        <v>815</v>
      </c>
      <c r="G171" s="288"/>
      <c r="H171" s="288" t="s">
        <v>882</v>
      </c>
      <c r="I171" s="288" t="s">
        <v>817</v>
      </c>
      <c r="J171" s="288" t="s">
        <v>866</v>
      </c>
      <c r="K171" s="336"/>
    </row>
    <row r="172" s="1" customFormat="1" ht="15" customHeight="1">
      <c r="B172" s="313"/>
      <c r="C172" s="288" t="s">
        <v>820</v>
      </c>
      <c r="D172" s="288"/>
      <c r="E172" s="288"/>
      <c r="F172" s="311" t="s">
        <v>821</v>
      </c>
      <c r="G172" s="288"/>
      <c r="H172" s="288" t="s">
        <v>882</v>
      </c>
      <c r="I172" s="288" t="s">
        <v>817</v>
      </c>
      <c r="J172" s="288">
        <v>50</v>
      </c>
      <c r="K172" s="336"/>
    </row>
    <row r="173" s="1" customFormat="1" ht="15" customHeight="1">
      <c r="B173" s="313"/>
      <c r="C173" s="288" t="s">
        <v>823</v>
      </c>
      <c r="D173" s="288"/>
      <c r="E173" s="288"/>
      <c r="F173" s="311" t="s">
        <v>815</v>
      </c>
      <c r="G173" s="288"/>
      <c r="H173" s="288" t="s">
        <v>882</v>
      </c>
      <c r="I173" s="288" t="s">
        <v>825</v>
      </c>
      <c r="J173" s="288"/>
      <c r="K173" s="336"/>
    </row>
    <row r="174" s="1" customFormat="1" ht="15" customHeight="1">
      <c r="B174" s="313"/>
      <c r="C174" s="288" t="s">
        <v>834</v>
      </c>
      <c r="D174" s="288"/>
      <c r="E174" s="288"/>
      <c r="F174" s="311" t="s">
        <v>821</v>
      </c>
      <c r="G174" s="288"/>
      <c r="H174" s="288" t="s">
        <v>882</v>
      </c>
      <c r="I174" s="288" t="s">
        <v>817</v>
      </c>
      <c r="J174" s="288">
        <v>50</v>
      </c>
      <c r="K174" s="336"/>
    </row>
    <row r="175" s="1" customFormat="1" ht="15" customHeight="1">
      <c r="B175" s="313"/>
      <c r="C175" s="288" t="s">
        <v>842</v>
      </c>
      <c r="D175" s="288"/>
      <c r="E175" s="288"/>
      <c r="F175" s="311" t="s">
        <v>821</v>
      </c>
      <c r="G175" s="288"/>
      <c r="H175" s="288" t="s">
        <v>882</v>
      </c>
      <c r="I175" s="288" t="s">
        <v>817</v>
      </c>
      <c r="J175" s="288">
        <v>50</v>
      </c>
      <c r="K175" s="336"/>
    </row>
    <row r="176" s="1" customFormat="1" ht="15" customHeight="1">
      <c r="B176" s="313"/>
      <c r="C176" s="288" t="s">
        <v>840</v>
      </c>
      <c r="D176" s="288"/>
      <c r="E176" s="288"/>
      <c r="F176" s="311" t="s">
        <v>821</v>
      </c>
      <c r="G176" s="288"/>
      <c r="H176" s="288" t="s">
        <v>882</v>
      </c>
      <c r="I176" s="288" t="s">
        <v>817</v>
      </c>
      <c r="J176" s="288">
        <v>50</v>
      </c>
      <c r="K176" s="336"/>
    </row>
    <row r="177" s="1" customFormat="1" ht="15" customHeight="1">
      <c r="B177" s="313"/>
      <c r="C177" s="288" t="s">
        <v>125</v>
      </c>
      <c r="D177" s="288"/>
      <c r="E177" s="288"/>
      <c r="F177" s="311" t="s">
        <v>815</v>
      </c>
      <c r="G177" s="288"/>
      <c r="H177" s="288" t="s">
        <v>883</v>
      </c>
      <c r="I177" s="288" t="s">
        <v>884</v>
      </c>
      <c r="J177" s="288"/>
      <c r="K177" s="336"/>
    </row>
    <row r="178" s="1" customFormat="1" ht="15" customHeight="1">
      <c r="B178" s="313"/>
      <c r="C178" s="288" t="s">
        <v>60</v>
      </c>
      <c r="D178" s="288"/>
      <c r="E178" s="288"/>
      <c r="F178" s="311" t="s">
        <v>815</v>
      </c>
      <c r="G178" s="288"/>
      <c r="H178" s="288" t="s">
        <v>885</v>
      </c>
      <c r="I178" s="288" t="s">
        <v>886</v>
      </c>
      <c r="J178" s="288">
        <v>1</v>
      </c>
      <c r="K178" s="336"/>
    </row>
    <row r="179" s="1" customFormat="1" ht="15" customHeight="1">
      <c r="B179" s="313"/>
      <c r="C179" s="288" t="s">
        <v>56</v>
      </c>
      <c r="D179" s="288"/>
      <c r="E179" s="288"/>
      <c r="F179" s="311" t="s">
        <v>815</v>
      </c>
      <c r="G179" s="288"/>
      <c r="H179" s="288" t="s">
        <v>887</v>
      </c>
      <c r="I179" s="288" t="s">
        <v>817</v>
      </c>
      <c r="J179" s="288">
        <v>20</v>
      </c>
      <c r="K179" s="336"/>
    </row>
    <row r="180" s="1" customFormat="1" ht="15" customHeight="1">
      <c r="B180" s="313"/>
      <c r="C180" s="288" t="s">
        <v>57</v>
      </c>
      <c r="D180" s="288"/>
      <c r="E180" s="288"/>
      <c r="F180" s="311" t="s">
        <v>815</v>
      </c>
      <c r="G180" s="288"/>
      <c r="H180" s="288" t="s">
        <v>888</v>
      </c>
      <c r="I180" s="288" t="s">
        <v>817</v>
      </c>
      <c r="J180" s="288">
        <v>255</v>
      </c>
      <c r="K180" s="336"/>
    </row>
    <row r="181" s="1" customFormat="1" ht="15" customHeight="1">
      <c r="B181" s="313"/>
      <c r="C181" s="288" t="s">
        <v>126</v>
      </c>
      <c r="D181" s="288"/>
      <c r="E181" s="288"/>
      <c r="F181" s="311" t="s">
        <v>815</v>
      </c>
      <c r="G181" s="288"/>
      <c r="H181" s="288" t="s">
        <v>779</v>
      </c>
      <c r="I181" s="288" t="s">
        <v>817</v>
      </c>
      <c r="J181" s="288">
        <v>10</v>
      </c>
      <c r="K181" s="336"/>
    </row>
    <row r="182" s="1" customFormat="1" ht="15" customHeight="1">
      <c r="B182" s="313"/>
      <c r="C182" s="288" t="s">
        <v>127</v>
      </c>
      <c r="D182" s="288"/>
      <c r="E182" s="288"/>
      <c r="F182" s="311" t="s">
        <v>815</v>
      </c>
      <c r="G182" s="288"/>
      <c r="H182" s="288" t="s">
        <v>889</v>
      </c>
      <c r="I182" s="288" t="s">
        <v>850</v>
      </c>
      <c r="J182" s="288"/>
      <c r="K182" s="336"/>
    </row>
    <row r="183" s="1" customFormat="1" ht="15" customHeight="1">
      <c r="B183" s="313"/>
      <c r="C183" s="288" t="s">
        <v>890</v>
      </c>
      <c r="D183" s="288"/>
      <c r="E183" s="288"/>
      <c r="F183" s="311" t="s">
        <v>815</v>
      </c>
      <c r="G183" s="288"/>
      <c r="H183" s="288" t="s">
        <v>891</v>
      </c>
      <c r="I183" s="288" t="s">
        <v>850</v>
      </c>
      <c r="J183" s="288"/>
      <c r="K183" s="336"/>
    </row>
    <row r="184" s="1" customFormat="1" ht="15" customHeight="1">
      <c r="B184" s="313"/>
      <c r="C184" s="288" t="s">
        <v>879</v>
      </c>
      <c r="D184" s="288"/>
      <c r="E184" s="288"/>
      <c r="F184" s="311" t="s">
        <v>815</v>
      </c>
      <c r="G184" s="288"/>
      <c r="H184" s="288" t="s">
        <v>892</v>
      </c>
      <c r="I184" s="288" t="s">
        <v>850</v>
      </c>
      <c r="J184" s="288"/>
      <c r="K184" s="336"/>
    </row>
    <row r="185" s="1" customFormat="1" ht="15" customHeight="1">
      <c r="B185" s="313"/>
      <c r="C185" s="288" t="s">
        <v>129</v>
      </c>
      <c r="D185" s="288"/>
      <c r="E185" s="288"/>
      <c r="F185" s="311" t="s">
        <v>821</v>
      </c>
      <c r="G185" s="288"/>
      <c r="H185" s="288" t="s">
        <v>893</v>
      </c>
      <c r="I185" s="288" t="s">
        <v>817</v>
      </c>
      <c r="J185" s="288">
        <v>50</v>
      </c>
      <c r="K185" s="336"/>
    </row>
    <row r="186" s="1" customFormat="1" ht="15" customHeight="1">
      <c r="B186" s="313"/>
      <c r="C186" s="288" t="s">
        <v>894</v>
      </c>
      <c r="D186" s="288"/>
      <c r="E186" s="288"/>
      <c r="F186" s="311" t="s">
        <v>821</v>
      </c>
      <c r="G186" s="288"/>
      <c r="H186" s="288" t="s">
        <v>895</v>
      </c>
      <c r="I186" s="288" t="s">
        <v>896</v>
      </c>
      <c r="J186" s="288"/>
      <c r="K186" s="336"/>
    </row>
    <row r="187" s="1" customFormat="1" ht="15" customHeight="1">
      <c r="B187" s="313"/>
      <c r="C187" s="288" t="s">
        <v>897</v>
      </c>
      <c r="D187" s="288"/>
      <c r="E187" s="288"/>
      <c r="F187" s="311" t="s">
        <v>821</v>
      </c>
      <c r="G187" s="288"/>
      <c r="H187" s="288" t="s">
        <v>898</v>
      </c>
      <c r="I187" s="288" t="s">
        <v>896</v>
      </c>
      <c r="J187" s="288"/>
      <c r="K187" s="336"/>
    </row>
    <row r="188" s="1" customFormat="1" ht="15" customHeight="1">
      <c r="B188" s="313"/>
      <c r="C188" s="288" t="s">
        <v>899</v>
      </c>
      <c r="D188" s="288"/>
      <c r="E188" s="288"/>
      <c r="F188" s="311" t="s">
        <v>821</v>
      </c>
      <c r="G188" s="288"/>
      <c r="H188" s="288" t="s">
        <v>900</v>
      </c>
      <c r="I188" s="288" t="s">
        <v>896</v>
      </c>
      <c r="J188" s="288"/>
      <c r="K188" s="336"/>
    </row>
    <row r="189" s="1" customFormat="1" ht="15" customHeight="1">
      <c r="B189" s="313"/>
      <c r="C189" s="349" t="s">
        <v>901</v>
      </c>
      <c r="D189" s="288"/>
      <c r="E189" s="288"/>
      <c r="F189" s="311" t="s">
        <v>821</v>
      </c>
      <c r="G189" s="288"/>
      <c r="H189" s="288" t="s">
        <v>902</v>
      </c>
      <c r="I189" s="288" t="s">
        <v>903</v>
      </c>
      <c r="J189" s="350" t="s">
        <v>904</v>
      </c>
      <c r="K189" s="336"/>
    </row>
    <row r="190" s="1" customFormat="1" ht="15" customHeight="1">
      <c r="B190" s="313"/>
      <c r="C190" s="349" t="s">
        <v>45</v>
      </c>
      <c r="D190" s="288"/>
      <c r="E190" s="288"/>
      <c r="F190" s="311" t="s">
        <v>815</v>
      </c>
      <c r="G190" s="288"/>
      <c r="H190" s="285" t="s">
        <v>905</v>
      </c>
      <c r="I190" s="288" t="s">
        <v>906</v>
      </c>
      <c r="J190" s="288"/>
      <c r="K190" s="336"/>
    </row>
    <row r="191" s="1" customFormat="1" ht="15" customHeight="1">
      <c r="B191" s="313"/>
      <c r="C191" s="349" t="s">
        <v>907</v>
      </c>
      <c r="D191" s="288"/>
      <c r="E191" s="288"/>
      <c r="F191" s="311" t="s">
        <v>815</v>
      </c>
      <c r="G191" s="288"/>
      <c r="H191" s="288" t="s">
        <v>908</v>
      </c>
      <c r="I191" s="288" t="s">
        <v>850</v>
      </c>
      <c r="J191" s="288"/>
      <c r="K191" s="336"/>
    </row>
    <row r="192" s="1" customFormat="1" ht="15" customHeight="1">
      <c r="B192" s="313"/>
      <c r="C192" s="349" t="s">
        <v>909</v>
      </c>
      <c r="D192" s="288"/>
      <c r="E192" s="288"/>
      <c r="F192" s="311" t="s">
        <v>815</v>
      </c>
      <c r="G192" s="288"/>
      <c r="H192" s="288" t="s">
        <v>910</v>
      </c>
      <c r="I192" s="288" t="s">
        <v>850</v>
      </c>
      <c r="J192" s="288"/>
      <c r="K192" s="336"/>
    </row>
    <row r="193" s="1" customFormat="1" ht="15" customHeight="1">
      <c r="B193" s="313"/>
      <c r="C193" s="349" t="s">
        <v>911</v>
      </c>
      <c r="D193" s="288"/>
      <c r="E193" s="288"/>
      <c r="F193" s="311" t="s">
        <v>821</v>
      </c>
      <c r="G193" s="288"/>
      <c r="H193" s="288" t="s">
        <v>912</v>
      </c>
      <c r="I193" s="288" t="s">
        <v>850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913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914</v>
      </c>
      <c r="D200" s="352"/>
      <c r="E200" s="352"/>
      <c r="F200" s="352" t="s">
        <v>915</v>
      </c>
      <c r="G200" s="353"/>
      <c r="H200" s="352" t="s">
        <v>916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906</v>
      </c>
      <c r="D202" s="288"/>
      <c r="E202" s="288"/>
      <c r="F202" s="311" t="s">
        <v>46</v>
      </c>
      <c r="G202" s="288"/>
      <c r="H202" s="288" t="s">
        <v>917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47</v>
      </c>
      <c r="G203" s="288"/>
      <c r="H203" s="288" t="s">
        <v>918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50</v>
      </c>
      <c r="G204" s="288"/>
      <c r="H204" s="288" t="s">
        <v>919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48</v>
      </c>
      <c r="G205" s="288"/>
      <c r="H205" s="288" t="s">
        <v>920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49</v>
      </c>
      <c r="G206" s="288"/>
      <c r="H206" s="288" t="s">
        <v>921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862</v>
      </c>
      <c r="D208" s="288"/>
      <c r="E208" s="288"/>
      <c r="F208" s="311" t="s">
        <v>82</v>
      </c>
      <c r="G208" s="288"/>
      <c r="H208" s="288" t="s">
        <v>922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757</v>
      </c>
      <c r="G209" s="288"/>
      <c r="H209" s="288" t="s">
        <v>758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755</v>
      </c>
      <c r="G210" s="288"/>
      <c r="H210" s="288" t="s">
        <v>923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759</v>
      </c>
      <c r="G211" s="349"/>
      <c r="H211" s="340" t="s">
        <v>760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761</v>
      </c>
      <c r="G212" s="349"/>
      <c r="H212" s="340" t="s">
        <v>924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886</v>
      </c>
      <c r="D214" s="288"/>
      <c r="E214" s="288"/>
      <c r="F214" s="311">
        <v>1</v>
      </c>
      <c r="G214" s="349"/>
      <c r="H214" s="340" t="s">
        <v>925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926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927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928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ROUND((SUM(BE80:BE105)),  2)</f>
        <v>0</v>
      </c>
      <c r="G33" s="39"/>
      <c r="H33" s="39"/>
      <c r="I33" s="149">
        <v>0.20999999999999999</v>
      </c>
      <c r="J33" s="148">
        <f>ROUND(((SUM(BE80:BE105))*I33),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ROUND((SUM(BF80:BF105)),  2)</f>
        <v>0</v>
      </c>
      <c r="G34" s="39"/>
      <c r="H34" s="39"/>
      <c r="I34" s="149">
        <v>0.14999999999999999</v>
      </c>
      <c r="J34" s="148">
        <f>ROUND(((SUM(BF80:BF105))*I34),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123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124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Skalička - klapky, stavidla - oprava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VRN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12. 7. 2022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Povodí Moravy, s.p.</v>
      </c>
      <c r="G76" s="41"/>
      <c r="H76" s="41"/>
      <c r="I76" s="33" t="s">
        <v>33</v>
      </c>
      <c r="J76" s="37" t="str">
        <f>E21</f>
        <v>Ing. Vít Pučálek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125</v>
      </c>
      <c r="D79" s="175" t="s">
        <v>60</v>
      </c>
      <c r="E79" s="175" t="s">
        <v>56</v>
      </c>
      <c r="F79" s="175" t="s">
        <v>57</v>
      </c>
      <c r="G79" s="175" t="s">
        <v>126</v>
      </c>
      <c r="H79" s="175" t="s">
        <v>127</v>
      </c>
      <c r="I79" s="175" t="s">
        <v>128</v>
      </c>
      <c r="J79" s="176" t="s">
        <v>121</v>
      </c>
      <c r="K79" s="177" t="s">
        <v>129</v>
      </c>
      <c r="L79" s="178"/>
      <c r="M79" s="93" t="s">
        <v>19</v>
      </c>
      <c r="N79" s="94" t="s">
        <v>45</v>
      </c>
      <c r="O79" s="94" t="s">
        <v>130</v>
      </c>
      <c r="P79" s="94" t="s">
        <v>131</v>
      </c>
      <c r="Q79" s="94" t="s">
        <v>132</v>
      </c>
      <c r="R79" s="94" t="s">
        <v>133</v>
      </c>
      <c r="S79" s="94" t="s">
        <v>134</v>
      </c>
      <c r="T79" s="95" t="s">
        <v>135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136</v>
      </c>
      <c r="D80" s="41"/>
      <c r="E80" s="41"/>
      <c r="F80" s="41"/>
      <c r="G80" s="41"/>
      <c r="H80" s="41"/>
      <c r="I80" s="41"/>
      <c r="J80" s="179">
        <f>BK80</f>
        <v>0</v>
      </c>
      <c r="K80" s="41"/>
      <c r="L80" s="45"/>
      <c r="M80" s="96"/>
      <c r="N80" s="180"/>
      <c r="O80" s="97"/>
      <c r="P80" s="181">
        <f>P81</f>
        <v>0</v>
      </c>
      <c r="Q80" s="97"/>
      <c r="R80" s="181">
        <f>R81</f>
        <v>0</v>
      </c>
      <c r="S80" s="97"/>
      <c r="T80" s="182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122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74</v>
      </c>
      <c r="E81" s="187" t="s">
        <v>137</v>
      </c>
      <c r="F81" s="187" t="s">
        <v>138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SUM(P82:P105)</f>
        <v>0</v>
      </c>
      <c r="Q81" s="192"/>
      <c r="R81" s="193">
        <f>SUM(R82:R105)</f>
        <v>0</v>
      </c>
      <c r="S81" s="192"/>
      <c r="T81" s="194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139</v>
      </c>
      <c r="AT81" s="196" t="s">
        <v>74</v>
      </c>
      <c r="AU81" s="196" t="s">
        <v>75</v>
      </c>
      <c r="AY81" s="195" t="s">
        <v>140</v>
      </c>
      <c r="BK81" s="197">
        <f>SUM(BK82:BK105)</f>
        <v>0</v>
      </c>
    </row>
    <row r="82" s="2" customFormat="1" ht="16.5" customHeight="1">
      <c r="A82" s="39"/>
      <c r="B82" s="40"/>
      <c r="C82" s="198" t="s">
        <v>83</v>
      </c>
      <c r="D82" s="198" t="s">
        <v>141</v>
      </c>
      <c r="E82" s="199" t="s">
        <v>142</v>
      </c>
      <c r="F82" s="200" t="s">
        <v>143</v>
      </c>
      <c r="G82" s="201" t="s">
        <v>144</v>
      </c>
      <c r="H82" s="202">
        <v>1</v>
      </c>
      <c r="I82" s="203"/>
      <c r="J82" s="204">
        <f>ROUND(I82*H82,2)</f>
        <v>0</v>
      </c>
      <c r="K82" s="205"/>
      <c r="L82" s="45"/>
      <c r="M82" s="206" t="s">
        <v>19</v>
      </c>
      <c r="N82" s="207" t="s">
        <v>46</v>
      </c>
      <c r="O82" s="85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0" t="s">
        <v>145</v>
      </c>
      <c r="AT82" s="210" t="s">
        <v>141</v>
      </c>
      <c r="AU82" s="210" t="s">
        <v>83</v>
      </c>
      <c r="AY82" s="18" t="s">
        <v>140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8" t="s">
        <v>83</v>
      </c>
      <c r="BK82" s="211">
        <f>ROUND(I82*H82,2)</f>
        <v>0</v>
      </c>
      <c r="BL82" s="18" t="s">
        <v>145</v>
      </c>
      <c r="BM82" s="210" t="s">
        <v>146</v>
      </c>
    </row>
    <row r="83" s="2" customFormat="1">
      <c r="A83" s="39"/>
      <c r="B83" s="40"/>
      <c r="C83" s="41"/>
      <c r="D83" s="212" t="s">
        <v>147</v>
      </c>
      <c r="E83" s="41"/>
      <c r="F83" s="213" t="s">
        <v>148</v>
      </c>
      <c r="G83" s="41"/>
      <c r="H83" s="41"/>
      <c r="I83" s="214"/>
      <c r="J83" s="41"/>
      <c r="K83" s="41"/>
      <c r="L83" s="45"/>
      <c r="M83" s="215"/>
      <c r="N83" s="216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147</v>
      </c>
      <c r="AU83" s="18" t="s">
        <v>83</v>
      </c>
    </row>
    <row r="84" s="2" customFormat="1" ht="16.5" customHeight="1">
      <c r="A84" s="39"/>
      <c r="B84" s="40"/>
      <c r="C84" s="198" t="s">
        <v>85</v>
      </c>
      <c r="D84" s="198" t="s">
        <v>141</v>
      </c>
      <c r="E84" s="199" t="s">
        <v>149</v>
      </c>
      <c r="F84" s="200" t="s">
        <v>150</v>
      </c>
      <c r="G84" s="201" t="s">
        <v>144</v>
      </c>
      <c r="H84" s="202">
        <v>1</v>
      </c>
      <c r="I84" s="203"/>
      <c r="J84" s="204">
        <f>ROUND(I84*H84,2)</f>
        <v>0</v>
      </c>
      <c r="K84" s="205"/>
      <c r="L84" s="45"/>
      <c r="M84" s="206" t="s">
        <v>19</v>
      </c>
      <c r="N84" s="207" t="s">
        <v>46</v>
      </c>
      <c r="O84" s="85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0" t="s">
        <v>145</v>
      </c>
      <c r="AT84" s="210" t="s">
        <v>141</v>
      </c>
      <c r="AU84" s="210" t="s">
        <v>83</v>
      </c>
      <c r="AY84" s="18" t="s">
        <v>140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8" t="s">
        <v>83</v>
      </c>
      <c r="BK84" s="211">
        <f>ROUND(I84*H84,2)</f>
        <v>0</v>
      </c>
      <c r="BL84" s="18" t="s">
        <v>145</v>
      </c>
      <c r="BM84" s="210" t="s">
        <v>151</v>
      </c>
    </row>
    <row r="85" s="2" customFormat="1">
      <c r="A85" s="39"/>
      <c r="B85" s="40"/>
      <c r="C85" s="41"/>
      <c r="D85" s="212" t="s">
        <v>147</v>
      </c>
      <c r="E85" s="41"/>
      <c r="F85" s="213" t="s">
        <v>152</v>
      </c>
      <c r="G85" s="41"/>
      <c r="H85" s="41"/>
      <c r="I85" s="214"/>
      <c r="J85" s="41"/>
      <c r="K85" s="41"/>
      <c r="L85" s="45"/>
      <c r="M85" s="215"/>
      <c r="N85" s="21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147</v>
      </c>
      <c r="AU85" s="18" t="s">
        <v>83</v>
      </c>
    </row>
    <row r="86" s="2" customFormat="1" ht="16.5" customHeight="1">
      <c r="A86" s="39"/>
      <c r="B86" s="40"/>
      <c r="C86" s="198" t="s">
        <v>139</v>
      </c>
      <c r="D86" s="198" t="s">
        <v>141</v>
      </c>
      <c r="E86" s="199" t="s">
        <v>153</v>
      </c>
      <c r="F86" s="200" t="s">
        <v>154</v>
      </c>
      <c r="G86" s="201" t="s">
        <v>144</v>
      </c>
      <c r="H86" s="202">
        <v>1</v>
      </c>
      <c r="I86" s="203"/>
      <c r="J86" s="204">
        <f>ROUND(I86*H86,2)</f>
        <v>0</v>
      </c>
      <c r="K86" s="205"/>
      <c r="L86" s="45"/>
      <c r="M86" s="206" t="s">
        <v>19</v>
      </c>
      <c r="N86" s="207" t="s">
        <v>46</v>
      </c>
      <c r="O86" s="85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0" t="s">
        <v>145</v>
      </c>
      <c r="AT86" s="210" t="s">
        <v>141</v>
      </c>
      <c r="AU86" s="210" t="s">
        <v>83</v>
      </c>
      <c r="AY86" s="18" t="s">
        <v>140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8" t="s">
        <v>83</v>
      </c>
      <c r="BK86" s="211">
        <f>ROUND(I86*H86,2)</f>
        <v>0</v>
      </c>
      <c r="BL86" s="18" t="s">
        <v>145</v>
      </c>
      <c r="BM86" s="210" t="s">
        <v>155</v>
      </c>
    </row>
    <row r="87" s="2" customFormat="1">
      <c r="A87" s="39"/>
      <c r="B87" s="40"/>
      <c r="C87" s="41"/>
      <c r="D87" s="212" t="s">
        <v>147</v>
      </c>
      <c r="E87" s="41"/>
      <c r="F87" s="213" t="s">
        <v>156</v>
      </c>
      <c r="G87" s="41"/>
      <c r="H87" s="41"/>
      <c r="I87" s="214"/>
      <c r="J87" s="41"/>
      <c r="K87" s="41"/>
      <c r="L87" s="45"/>
      <c r="M87" s="215"/>
      <c r="N87" s="216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147</v>
      </c>
      <c r="AU87" s="18" t="s">
        <v>83</v>
      </c>
    </row>
    <row r="88" s="2" customFormat="1" ht="16.5" customHeight="1">
      <c r="A88" s="39"/>
      <c r="B88" s="40"/>
      <c r="C88" s="198" t="s">
        <v>157</v>
      </c>
      <c r="D88" s="198" t="s">
        <v>141</v>
      </c>
      <c r="E88" s="199" t="s">
        <v>158</v>
      </c>
      <c r="F88" s="200" t="s">
        <v>159</v>
      </c>
      <c r="G88" s="201" t="s">
        <v>144</v>
      </c>
      <c r="H88" s="202">
        <v>1</v>
      </c>
      <c r="I88" s="203"/>
      <c r="J88" s="204">
        <f>ROUND(I88*H88,2)</f>
        <v>0</v>
      </c>
      <c r="K88" s="205"/>
      <c r="L88" s="45"/>
      <c r="M88" s="206" t="s">
        <v>19</v>
      </c>
      <c r="N88" s="207" t="s">
        <v>46</v>
      </c>
      <c r="O88" s="85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0" t="s">
        <v>145</v>
      </c>
      <c r="AT88" s="210" t="s">
        <v>141</v>
      </c>
      <c r="AU88" s="210" t="s">
        <v>83</v>
      </c>
      <c r="AY88" s="18" t="s">
        <v>140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8" t="s">
        <v>83</v>
      </c>
      <c r="BK88" s="211">
        <f>ROUND(I88*H88,2)</f>
        <v>0</v>
      </c>
      <c r="BL88" s="18" t="s">
        <v>145</v>
      </c>
      <c r="BM88" s="210" t="s">
        <v>160</v>
      </c>
    </row>
    <row r="89" s="2" customFormat="1">
      <c r="A89" s="39"/>
      <c r="B89" s="40"/>
      <c r="C89" s="41"/>
      <c r="D89" s="212" t="s">
        <v>147</v>
      </c>
      <c r="E89" s="41"/>
      <c r="F89" s="213" t="s">
        <v>161</v>
      </c>
      <c r="G89" s="41"/>
      <c r="H89" s="41"/>
      <c r="I89" s="214"/>
      <c r="J89" s="41"/>
      <c r="K89" s="41"/>
      <c r="L89" s="45"/>
      <c r="M89" s="215"/>
      <c r="N89" s="21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83</v>
      </c>
    </row>
    <row r="90" s="2" customFormat="1" ht="24.15" customHeight="1">
      <c r="A90" s="39"/>
      <c r="B90" s="40"/>
      <c r="C90" s="198" t="s">
        <v>162</v>
      </c>
      <c r="D90" s="198" t="s">
        <v>141</v>
      </c>
      <c r="E90" s="199" t="s">
        <v>163</v>
      </c>
      <c r="F90" s="200" t="s">
        <v>164</v>
      </c>
      <c r="G90" s="201" t="s">
        <v>144</v>
      </c>
      <c r="H90" s="202">
        <v>1</v>
      </c>
      <c r="I90" s="203"/>
      <c r="J90" s="204">
        <f>ROUND(I90*H90,2)</f>
        <v>0</v>
      </c>
      <c r="K90" s="205"/>
      <c r="L90" s="45"/>
      <c r="M90" s="206" t="s">
        <v>19</v>
      </c>
      <c r="N90" s="207" t="s">
        <v>46</v>
      </c>
      <c r="O90" s="85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0" t="s">
        <v>145</v>
      </c>
      <c r="AT90" s="210" t="s">
        <v>141</v>
      </c>
      <c r="AU90" s="210" t="s">
        <v>83</v>
      </c>
      <c r="AY90" s="18" t="s">
        <v>140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8" t="s">
        <v>83</v>
      </c>
      <c r="BK90" s="211">
        <f>ROUND(I90*H90,2)</f>
        <v>0</v>
      </c>
      <c r="BL90" s="18" t="s">
        <v>145</v>
      </c>
      <c r="BM90" s="210" t="s">
        <v>165</v>
      </c>
    </row>
    <row r="91" s="2" customFormat="1">
      <c r="A91" s="39"/>
      <c r="B91" s="40"/>
      <c r="C91" s="41"/>
      <c r="D91" s="212" t="s">
        <v>147</v>
      </c>
      <c r="E91" s="41"/>
      <c r="F91" s="213" t="s">
        <v>166</v>
      </c>
      <c r="G91" s="41"/>
      <c r="H91" s="41"/>
      <c r="I91" s="214"/>
      <c r="J91" s="41"/>
      <c r="K91" s="41"/>
      <c r="L91" s="45"/>
      <c r="M91" s="215"/>
      <c r="N91" s="216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147</v>
      </c>
      <c r="AU91" s="18" t="s">
        <v>83</v>
      </c>
    </row>
    <row r="92" s="2" customFormat="1" ht="16.5" customHeight="1">
      <c r="A92" s="39"/>
      <c r="B92" s="40"/>
      <c r="C92" s="198" t="s">
        <v>167</v>
      </c>
      <c r="D92" s="198" t="s">
        <v>141</v>
      </c>
      <c r="E92" s="199" t="s">
        <v>168</v>
      </c>
      <c r="F92" s="200" t="s">
        <v>169</v>
      </c>
      <c r="G92" s="201" t="s">
        <v>144</v>
      </c>
      <c r="H92" s="202">
        <v>1</v>
      </c>
      <c r="I92" s="203"/>
      <c r="J92" s="204">
        <f>ROUND(I92*H92,2)</f>
        <v>0</v>
      </c>
      <c r="K92" s="205"/>
      <c r="L92" s="45"/>
      <c r="M92" s="206" t="s">
        <v>19</v>
      </c>
      <c r="N92" s="207" t="s">
        <v>46</v>
      </c>
      <c r="O92" s="85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0" t="s">
        <v>145</v>
      </c>
      <c r="AT92" s="210" t="s">
        <v>141</v>
      </c>
      <c r="AU92" s="210" t="s">
        <v>83</v>
      </c>
      <c r="AY92" s="18" t="s">
        <v>140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8" t="s">
        <v>83</v>
      </c>
      <c r="BK92" s="211">
        <f>ROUND(I92*H92,2)</f>
        <v>0</v>
      </c>
      <c r="BL92" s="18" t="s">
        <v>145</v>
      </c>
      <c r="BM92" s="210" t="s">
        <v>170</v>
      </c>
    </row>
    <row r="93" s="2" customFormat="1">
      <c r="A93" s="39"/>
      <c r="B93" s="40"/>
      <c r="C93" s="41"/>
      <c r="D93" s="212" t="s">
        <v>147</v>
      </c>
      <c r="E93" s="41"/>
      <c r="F93" s="213" t="s">
        <v>171</v>
      </c>
      <c r="G93" s="41"/>
      <c r="H93" s="41"/>
      <c r="I93" s="214"/>
      <c r="J93" s="41"/>
      <c r="K93" s="41"/>
      <c r="L93" s="45"/>
      <c r="M93" s="215"/>
      <c r="N93" s="21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83</v>
      </c>
    </row>
    <row r="94" s="2" customFormat="1" ht="16.5" customHeight="1">
      <c r="A94" s="39"/>
      <c r="B94" s="40"/>
      <c r="C94" s="198" t="s">
        <v>172</v>
      </c>
      <c r="D94" s="198" t="s">
        <v>141</v>
      </c>
      <c r="E94" s="199" t="s">
        <v>173</v>
      </c>
      <c r="F94" s="200" t="s">
        <v>174</v>
      </c>
      <c r="G94" s="201" t="s">
        <v>144</v>
      </c>
      <c r="H94" s="202">
        <v>1</v>
      </c>
      <c r="I94" s="203"/>
      <c r="J94" s="204">
        <f>ROUND(I94*H94,2)</f>
        <v>0</v>
      </c>
      <c r="K94" s="205"/>
      <c r="L94" s="45"/>
      <c r="M94" s="206" t="s">
        <v>19</v>
      </c>
      <c r="N94" s="207" t="s">
        <v>46</v>
      </c>
      <c r="O94" s="85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0" t="s">
        <v>145</v>
      </c>
      <c r="AT94" s="210" t="s">
        <v>141</v>
      </c>
      <c r="AU94" s="210" t="s">
        <v>83</v>
      </c>
      <c r="AY94" s="18" t="s">
        <v>140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8" t="s">
        <v>83</v>
      </c>
      <c r="BK94" s="211">
        <f>ROUND(I94*H94,2)</f>
        <v>0</v>
      </c>
      <c r="BL94" s="18" t="s">
        <v>145</v>
      </c>
      <c r="BM94" s="210" t="s">
        <v>175</v>
      </c>
    </row>
    <row r="95" s="2" customFormat="1">
      <c r="A95" s="39"/>
      <c r="B95" s="40"/>
      <c r="C95" s="41"/>
      <c r="D95" s="212" t="s">
        <v>147</v>
      </c>
      <c r="E95" s="41"/>
      <c r="F95" s="213" t="s">
        <v>176</v>
      </c>
      <c r="G95" s="41"/>
      <c r="H95" s="41"/>
      <c r="I95" s="214"/>
      <c r="J95" s="41"/>
      <c r="K95" s="41"/>
      <c r="L95" s="45"/>
      <c r="M95" s="215"/>
      <c r="N95" s="21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83</v>
      </c>
    </row>
    <row r="96" s="2" customFormat="1" ht="21.75" customHeight="1">
      <c r="A96" s="39"/>
      <c r="B96" s="40"/>
      <c r="C96" s="198" t="s">
        <v>177</v>
      </c>
      <c r="D96" s="198" t="s">
        <v>141</v>
      </c>
      <c r="E96" s="199" t="s">
        <v>178</v>
      </c>
      <c r="F96" s="200" t="s">
        <v>179</v>
      </c>
      <c r="G96" s="201" t="s">
        <v>144</v>
      </c>
      <c r="H96" s="202">
        <v>1</v>
      </c>
      <c r="I96" s="203"/>
      <c r="J96" s="204">
        <f>ROUND(I96*H96,2)</f>
        <v>0</v>
      </c>
      <c r="K96" s="205"/>
      <c r="L96" s="45"/>
      <c r="M96" s="206" t="s">
        <v>19</v>
      </c>
      <c r="N96" s="207" t="s">
        <v>46</v>
      </c>
      <c r="O96" s="8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0" t="s">
        <v>145</v>
      </c>
      <c r="AT96" s="210" t="s">
        <v>141</v>
      </c>
      <c r="AU96" s="210" t="s">
        <v>83</v>
      </c>
      <c r="AY96" s="18" t="s">
        <v>140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8" t="s">
        <v>83</v>
      </c>
      <c r="BK96" s="211">
        <f>ROUND(I96*H96,2)</f>
        <v>0</v>
      </c>
      <c r="BL96" s="18" t="s">
        <v>145</v>
      </c>
      <c r="BM96" s="210" t="s">
        <v>180</v>
      </c>
    </row>
    <row r="97" s="2" customFormat="1">
      <c r="A97" s="39"/>
      <c r="B97" s="40"/>
      <c r="C97" s="41"/>
      <c r="D97" s="212" t="s">
        <v>147</v>
      </c>
      <c r="E97" s="41"/>
      <c r="F97" s="213" t="s">
        <v>181</v>
      </c>
      <c r="G97" s="41"/>
      <c r="H97" s="41"/>
      <c r="I97" s="214"/>
      <c r="J97" s="41"/>
      <c r="K97" s="41"/>
      <c r="L97" s="45"/>
      <c r="M97" s="215"/>
      <c r="N97" s="21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83</v>
      </c>
    </row>
    <row r="98" s="2" customFormat="1" ht="24.15" customHeight="1">
      <c r="A98" s="39"/>
      <c r="B98" s="40"/>
      <c r="C98" s="198" t="s">
        <v>182</v>
      </c>
      <c r="D98" s="198" t="s">
        <v>141</v>
      </c>
      <c r="E98" s="199" t="s">
        <v>183</v>
      </c>
      <c r="F98" s="200" t="s">
        <v>184</v>
      </c>
      <c r="G98" s="201" t="s">
        <v>144</v>
      </c>
      <c r="H98" s="202">
        <v>1</v>
      </c>
      <c r="I98" s="203"/>
      <c r="J98" s="204">
        <f>ROUND(I98*H98,2)</f>
        <v>0</v>
      </c>
      <c r="K98" s="205"/>
      <c r="L98" s="45"/>
      <c r="M98" s="206" t="s">
        <v>19</v>
      </c>
      <c r="N98" s="207" t="s">
        <v>46</v>
      </c>
      <c r="O98" s="8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0" t="s">
        <v>145</v>
      </c>
      <c r="AT98" s="210" t="s">
        <v>141</v>
      </c>
      <c r="AU98" s="210" t="s">
        <v>83</v>
      </c>
      <c r="AY98" s="18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8" t="s">
        <v>83</v>
      </c>
      <c r="BK98" s="211">
        <f>ROUND(I98*H98,2)</f>
        <v>0</v>
      </c>
      <c r="BL98" s="18" t="s">
        <v>145</v>
      </c>
      <c r="BM98" s="210" t="s">
        <v>185</v>
      </c>
    </row>
    <row r="99" s="2" customFormat="1" ht="24.15" customHeight="1">
      <c r="A99" s="39"/>
      <c r="B99" s="40"/>
      <c r="C99" s="198" t="s">
        <v>8</v>
      </c>
      <c r="D99" s="198" t="s">
        <v>141</v>
      </c>
      <c r="E99" s="199" t="s">
        <v>186</v>
      </c>
      <c r="F99" s="200" t="s">
        <v>187</v>
      </c>
      <c r="G99" s="201" t="s">
        <v>144</v>
      </c>
      <c r="H99" s="202">
        <v>1</v>
      </c>
      <c r="I99" s="203"/>
      <c r="J99" s="204">
        <f>ROUND(I99*H99,2)</f>
        <v>0</v>
      </c>
      <c r="K99" s="205"/>
      <c r="L99" s="45"/>
      <c r="M99" s="206" t="s">
        <v>19</v>
      </c>
      <c r="N99" s="207" t="s">
        <v>46</v>
      </c>
      <c r="O99" s="8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0" t="s">
        <v>145</v>
      </c>
      <c r="AT99" s="210" t="s">
        <v>141</v>
      </c>
      <c r="AU99" s="210" t="s">
        <v>83</v>
      </c>
      <c r="AY99" s="18" t="s">
        <v>140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8" t="s">
        <v>83</v>
      </c>
      <c r="BK99" s="211">
        <f>ROUND(I99*H99,2)</f>
        <v>0</v>
      </c>
      <c r="BL99" s="18" t="s">
        <v>145</v>
      </c>
      <c r="BM99" s="210" t="s">
        <v>188</v>
      </c>
    </row>
    <row r="100" s="2" customFormat="1" ht="16.5" customHeight="1">
      <c r="A100" s="39"/>
      <c r="B100" s="40"/>
      <c r="C100" s="198" t="s">
        <v>189</v>
      </c>
      <c r="D100" s="198" t="s">
        <v>141</v>
      </c>
      <c r="E100" s="199" t="s">
        <v>190</v>
      </c>
      <c r="F100" s="200" t="s">
        <v>191</v>
      </c>
      <c r="G100" s="201" t="s">
        <v>144</v>
      </c>
      <c r="H100" s="202">
        <v>1</v>
      </c>
      <c r="I100" s="203"/>
      <c r="J100" s="204">
        <f>ROUND(I100*H100,2)</f>
        <v>0</v>
      </c>
      <c r="K100" s="205"/>
      <c r="L100" s="45"/>
      <c r="M100" s="206" t="s">
        <v>19</v>
      </c>
      <c r="N100" s="207" t="s">
        <v>46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145</v>
      </c>
      <c r="AT100" s="210" t="s">
        <v>141</v>
      </c>
      <c r="AU100" s="210" t="s">
        <v>83</v>
      </c>
      <c r="AY100" s="18" t="s">
        <v>140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83</v>
      </c>
      <c r="BK100" s="211">
        <f>ROUND(I100*H100,2)</f>
        <v>0</v>
      </c>
      <c r="BL100" s="18" t="s">
        <v>145</v>
      </c>
      <c r="BM100" s="210" t="s">
        <v>192</v>
      </c>
    </row>
    <row r="101" s="2" customFormat="1" ht="16.5" customHeight="1">
      <c r="A101" s="39"/>
      <c r="B101" s="40"/>
      <c r="C101" s="198" t="s">
        <v>193</v>
      </c>
      <c r="D101" s="198" t="s">
        <v>141</v>
      </c>
      <c r="E101" s="199" t="s">
        <v>194</v>
      </c>
      <c r="F101" s="200" t="s">
        <v>195</v>
      </c>
      <c r="G101" s="201" t="s">
        <v>144</v>
      </c>
      <c r="H101" s="202">
        <v>1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83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196</v>
      </c>
    </row>
    <row r="102" s="2" customFormat="1">
      <c r="A102" s="39"/>
      <c r="B102" s="40"/>
      <c r="C102" s="41"/>
      <c r="D102" s="212" t="s">
        <v>147</v>
      </c>
      <c r="E102" s="41"/>
      <c r="F102" s="213" t="s">
        <v>197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83</v>
      </c>
    </row>
    <row r="103" s="2" customFormat="1" ht="16.5" customHeight="1">
      <c r="A103" s="39"/>
      <c r="B103" s="40"/>
      <c r="C103" s="198" t="s">
        <v>198</v>
      </c>
      <c r="D103" s="198" t="s">
        <v>141</v>
      </c>
      <c r="E103" s="199" t="s">
        <v>199</v>
      </c>
      <c r="F103" s="200" t="s">
        <v>200</v>
      </c>
      <c r="G103" s="201" t="s">
        <v>144</v>
      </c>
      <c r="H103" s="202">
        <v>1</v>
      </c>
      <c r="I103" s="203"/>
      <c r="J103" s="204">
        <f>ROUND(I103*H103,2)</f>
        <v>0</v>
      </c>
      <c r="K103" s="205"/>
      <c r="L103" s="45"/>
      <c r="M103" s="206" t="s">
        <v>19</v>
      </c>
      <c r="N103" s="207" t="s">
        <v>46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145</v>
      </c>
      <c r="AT103" s="210" t="s">
        <v>141</v>
      </c>
      <c r="AU103" s="210" t="s">
        <v>83</v>
      </c>
      <c r="AY103" s="18" t="s">
        <v>140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83</v>
      </c>
      <c r="BK103" s="211">
        <f>ROUND(I103*H103,2)</f>
        <v>0</v>
      </c>
      <c r="BL103" s="18" t="s">
        <v>145</v>
      </c>
      <c r="BM103" s="210" t="s">
        <v>201</v>
      </c>
    </row>
    <row r="104" s="2" customFormat="1" ht="24.15" customHeight="1">
      <c r="A104" s="39"/>
      <c r="B104" s="40"/>
      <c r="C104" s="198" t="s">
        <v>202</v>
      </c>
      <c r="D104" s="198" t="s">
        <v>141</v>
      </c>
      <c r="E104" s="199" t="s">
        <v>203</v>
      </c>
      <c r="F104" s="200" t="s">
        <v>204</v>
      </c>
      <c r="G104" s="201" t="s">
        <v>144</v>
      </c>
      <c r="H104" s="202">
        <v>1</v>
      </c>
      <c r="I104" s="203"/>
      <c r="J104" s="204">
        <f>ROUND(I104*H104,2)</f>
        <v>0</v>
      </c>
      <c r="K104" s="205"/>
      <c r="L104" s="45"/>
      <c r="M104" s="206" t="s">
        <v>19</v>
      </c>
      <c r="N104" s="207" t="s">
        <v>46</v>
      </c>
      <c r="O104" s="8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0" t="s">
        <v>145</v>
      </c>
      <c r="AT104" s="210" t="s">
        <v>141</v>
      </c>
      <c r="AU104" s="210" t="s">
        <v>83</v>
      </c>
      <c r="AY104" s="18" t="s">
        <v>140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8" t="s">
        <v>83</v>
      </c>
      <c r="BK104" s="211">
        <f>ROUND(I104*H104,2)</f>
        <v>0</v>
      </c>
      <c r="BL104" s="18" t="s">
        <v>145</v>
      </c>
      <c r="BM104" s="210" t="s">
        <v>205</v>
      </c>
    </row>
    <row r="105" s="2" customFormat="1">
      <c r="A105" s="39"/>
      <c r="B105" s="40"/>
      <c r="C105" s="41"/>
      <c r="D105" s="212" t="s">
        <v>147</v>
      </c>
      <c r="E105" s="41"/>
      <c r="F105" s="213" t="s">
        <v>206</v>
      </c>
      <c r="G105" s="41"/>
      <c r="H105" s="41"/>
      <c r="I105" s="214"/>
      <c r="J105" s="41"/>
      <c r="K105" s="41"/>
      <c r="L105" s="45"/>
      <c r="M105" s="217"/>
      <c r="N105" s="218"/>
      <c r="O105" s="219"/>
      <c r="P105" s="219"/>
      <c r="Q105" s="219"/>
      <c r="R105" s="219"/>
      <c r="S105" s="219"/>
      <c r="T105" s="220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83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7eTWcUTKMW9aRWvPGRiWGbK0i029gbZmE21fZO9tPCRIy/7G4P8cG9FJpUJ0+LDorYr9AhN/wDZp+oLirBrc3Q==" hashValue="AfaaiNaKyUwyqGhDKbVfzd3Mqd6V594u6OI930nWvi0Wbw1WwyFowDC91ByYbPujCT7cspaCv3cCTFsP441jZA==" algorithmName="SHA-512" password="CC5B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PB Ř.KM 0,064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01 - SO 01 PB Ř.KM 0,064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8.2829069203377994</v>
      </c>
      <c r="S90" s="97"/>
      <c r="T90" s="182">
        <f>T91</f>
        <v>3.5999999999999996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8.2829069203377994</v>
      </c>
      <c r="S91" s="192"/>
      <c r="T91" s="194">
        <f>T92+T122+T157+T179+T185+T193</f>
        <v>3.5999999999999996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3.5999999999999996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16.5" customHeight="1">
      <c r="A93" s="39"/>
      <c r="B93" s="40"/>
      <c r="C93" s="198" t="s">
        <v>162</v>
      </c>
      <c r="D93" s="198" t="s">
        <v>141</v>
      </c>
      <c r="E93" s="199" t="s">
        <v>222</v>
      </c>
      <c r="F93" s="200" t="s">
        <v>223</v>
      </c>
      <c r="G93" s="201" t="s">
        <v>224</v>
      </c>
      <c r="H93" s="202">
        <v>1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225</v>
      </c>
    </row>
    <row r="94" s="2" customFormat="1">
      <c r="A94" s="39"/>
      <c r="B94" s="40"/>
      <c r="C94" s="41"/>
      <c r="D94" s="212" t="s">
        <v>147</v>
      </c>
      <c r="E94" s="41"/>
      <c r="F94" s="213" t="s">
        <v>226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147</v>
      </c>
      <c r="AU94" s="18" t="s">
        <v>85</v>
      </c>
    </row>
    <row r="95" s="2" customFormat="1" ht="33" customHeight="1">
      <c r="A95" s="39"/>
      <c r="B95" s="40"/>
      <c r="C95" s="198" t="s">
        <v>83</v>
      </c>
      <c r="D95" s="198" t="s">
        <v>141</v>
      </c>
      <c r="E95" s="199" t="s">
        <v>227</v>
      </c>
      <c r="F95" s="200" t="s">
        <v>228</v>
      </c>
      <c r="G95" s="201" t="s">
        <v>229</v>
      </c>
      <c r="H95" s="202">
        <v>120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4.07925E-05</v>
      </c>
      <c r="R95" s="208">
        <f>Q95*H95</f>
        <v>0.0048951000000000003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230</v>
      </c>
    </row>
    <row r="96" s="2" customFormat="1">
      <c r="A96" s="39"/>
      <c r="B96" s="40"/>
      <c r="C96" s="41"/>
      <c r="D96" s="229" t="s">
        <v>231</v>
      </c>
      <c r="E96" s="41"/>
      <c r="F96" s="230" t="s">
        <v>232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7.8" customHeight="1">
      <c r="A97" s="39"/>
      <c r="B97" s="40"/>
      <c r="C97" s="198" t="s">
        <v>85</v>
      </c>
      <c r="D97" s="198" t="s">
        <v>141</v>
      </c>
      <c r="E97" s="199" t="s">
        <v>233</v>
      </c>
      <c r="F97" s="200" t="s">
        <v>234</v>
      </c>
      <c r="G97" s="201" t="s">
        <v>235</v>
      </c>
      <c r="H97" s="202">
        <v>12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236</v>
      </c>
    </row>
    <row r="98" s="2" customFormat="1">
      <c r="A98" s="39"/>
      <c r="B98" s="40"/>
      <c r="C98" s="41"/>
      <c r="D98" s="229" t="s">
        <v>231</v>
      </c>
      <c r="E98" s="41"/>
      <c r="F98" s="230" t="s">
        <v>237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2" customFormat="1" ht="33" customHeight="1">
      <c r="A99" s="39"/>
      <c r="B99" s="40"/>
      <c r="C99" s="198" t="s">
        <v>238</v>
      </c>
      <c r="D99" s="198" t="s">
        <v>141</v>
      </c>
      <c r="E99" s="199" t="s">
        <v>239</v>
      </c>
      <c r="F99" s="200" t="s">
        <v>240</v>
      </c>
      <c r="G99" s="201" t="s">
        <v>241</v>
      </c>
      <c r="H99" s="202">
        <v>22</v>
      </c>
      <c r="I99" s="203"/>
      <c r="J99" s="204">
        <f>ROUND(I99*H99,2)</f>
        <v>0</v>
      </c>
      <c r="K99" s="205"/>
      <c r="L99" s="45"/>
      <c r="M99" s="206" t="s">
        <v>19</v>
      </c>
      <c r="N99" s="207" t="s">
        <v>46</v>
      </c>
      <c r="O99" s="85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0" t="s">
        <v>145</v>
      </c>
      <c r="AT99" s="210" t="s">
        <v>141</v>
      </c>
      <c r="AU99" s="210" t="s">
        <v>85</v>
      </c>
      <c r="AY99" s="18" t="s">
        <v>140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8" t="s">
        <v>83</v>
      </c>
      <c r="BK99" s="211">
        <f>ROUND(I99*H99,2)</f>
        <v>0</v>
      </c>
      <c r="BL99" s="18" t="s">
        <v>145</v>
      </c>
      <c r="BM99" s="210" t="s">
        <v>242</v>
      </c>
    </row>
    <row r="100" s="2" customFormat="1">
      <c r="A100" s="39"/>
      <c r="B100" s="40"/>
      <c r="C100" s="41"/>
      <c r="D100" s="229" t="s">
        <v>231</v>
      </c>
      <c r="E100" s="41"/>
      <c r="F100" s="230" t="s">
        <v>243</v>
      </c>
      <c r="G100" s="41"/>
      <c r="H100" s="41"/>
      <c r="I100" s="214"/>
      <c r="J100" s="41"/>
      <c r="K100" s="41"/>
      <c r="L100" s="45"/>
      <c r="M100" s="215"/>
      <c r="N100" s="216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231</v>
      </c>
      <c r="AU100" s="18" t="s">
        <v>85</v>
      </c>
    </row>
    <row r="101" s="13" customFormat="1">
      <c r="A101" s="13"/>
      <c r="B101" s="231"/>
      <c r="C101" s="232"/>
      <c r="D101" s="212" t="s">
        <v>244</v>
      </c>
      <c r="E101" s="233" t="s">
        <v>19</v>
      </c>
      <c r="F101" s="234" t="s">
        <v>245</v>
      </c>
      <c r="G101" s="232"/>
      <c r="H101" s="235">
        <v>22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244</v>
      </c>
      <c r="AU101" s="241" t="s">
        <v>85</v>
      </c>
      <c r="AV101" s="13" t="s">
        <v>85</v>
      </c>
      <c r="AW101" s="13" t="s">
        <v>37</v>
      </c>
      <c r="AX101" s="13" t="s">
        <v>75</v>
      </c>
      <c r="AY101" s="241" t="s">
        <v>140</v>
      </c>
    </row>
    <row r="102" s="14" customFormat="1">
      <c r="A102" s="14"/>
      <c r="B102" s="242"/>
      <c r="C102" s="243"/>
      <c r="D102" s="212" t="s">
        <v>244</v>
      </c>
      <c r="E102" s="244" t="s">
        <v>19</v>
      </c>
      <c r="F102" s="245" t="s">
        <v>246</v>
      </c>
      <c r="G102" s="243"/>
      <c r="H102" s="246">
        <v>22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244</v>
      </c>
      <c r="AU102" s="252" t="s">
        <v>85</v>
      </c>
      <c r="AV102" s="14" t="s">
        <v>145</v>
      </c>
      <c r="AW102" s="14" t="s">
        <v>37</v>
      </c>
      <c r="AX102" s="14" t="s">
        <v>83</v>
      </c>
      <c r="AY102" s="252" t="s">
        <v>140</v>
      </c>
    </row>
    <row r="103" s="2" customFormat="1" ht="55.5" customHeight="1">
      <c r="A103" s="39"/>
      <c r="B103" s="40"/>
      <c r="C103" s="198" t="s">
        <v>167</v>
      </c>
      <c r="D103" s="198" t="s">
        <v>141</v>
      </c>
      <c r="E103" s="199" t="s">
        <v>247</v>
      </c>
      <c r="F103" s="200" t="s">
        <v>248</v>
      </c>
      <c r="G103" s="201" t="s">
        <v>241</v>
      </c>
      <c r="H103" s="202">
        <v>1.44</v>
      </c>
      <c r="I103" s="203"/>
      <c r="J103" s="204">
        <f>ROUND(I103*H103,2)</f>
        <v>0</v>
      </c>
      <c r="K103" s="205"/>
      <c r="L103" s="45"/>
      <c r="M103" s="206" t="s">
        <v>19</v>
      </c>
      <c r="N103" s="207" t="s">
        <v>46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2.5</v>
      </c>
      <c r="T103" s="209">
        <f>S103*H103</f>
        <v>3.5999999999999996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145</v>
      </c>
      <c r="AT103" s="210" t="s">
        <v>141</v>
      </c>
      <c r="AU103" s="210" t="s">
        <v>85</v>
      </c>
      <c r="AY103" s="18" t="s">
        <v>140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83</v>
      </c>
      <c r="BK103" s="211">
        <f>ROUND(I103*H103,2)</f>
        <v>0</v>
      </c>
      <c r="BL103" s="18" t="s">
        <v>145</v>
      </c>
      <c r="BM103" s="210" t="s">
        <v>249</v>
      </c>
    </row>
    <row r="104" s="2" customFormat="1">
      <c r="A104" s="39"/>
      <c r="B104" s="40"/>
      <c r="C104" s="41"/>
      <c r="D104" s="229" t="s">
        <v>231</v>
      </c>
      <c r="E104" s="41"/>
      <c r="F104" s="230" t="s">
        <v>250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231</v>
      </c>
      <c r="AU104" s="18" t="s">
        <v>85</v>
      </c>
    </row>
    <row r="105" s="13" customFormat="1">
      <c r="A105" s="13"/>
      <c r="B105" s="231"/>
      <c r="C105" s="232"/>
      <c r="D105" s="212" t="s">
        <v>244</v>
      </c>
      <c r="E105" s="233" t="s">
        <v>19</v>
      </c>
      <c r="F105" s="234" t="s">
        <v>251</v>
      </c>
      <c r="G105" s="232"/>
      <c r="H105" s="235">
        <v>1.44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244</v>
      </c>
      <c r="AU105" s="241" t="s">
        <v>85</v>
      </c>
      <c r="AV105" s="13" t="s">
        <v>85</v>
      </c>
      <c r="AW105" s="13" t="s">
        <v>37</v>
      </c>
      <c r="AX105" s="13" t="s">
        <v>75</v>
      </c>
      <c r="AY105" s="241" t="s">
        <v>140</v>
      </c>
    </row>
    <row r="106" s="14" customFormat="1">
      <c r="A106" s="14"/>
      <c r="B106" s="242"/>
      <c r="C106" s="243"/>
      <c r="D106" s="212" t="s">
        <v>244</v>
      </c>
      <c r="E106" s="244" t="s">
        <v>19</v>
      </c>
      <c r="F106" s="245" t="s">
        <v>246</v>
      </c>
      <c r="G106" s="243"/>
      <c r="H106" s="246">
        <v>1.44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244</v>
      </c>
      <c r="AU106" s="252" t="s">
        <v>85</v>
      </c>
      <c r="AV106" s="14" t="s">
        <v>145</v>
      </c>
      <c r="AW106" s="14" t="s">
        <v>37</v>
      </c>
      <c r="AX106" s="14" t="s">
        <v>83</v>
      </c>
      <c r="AY106" s="252" t="s">
        <v>140</v>
      </c>
    </row>
    <row r="107" s="2" customFormat="1" ht="44.25" customHeight="1">
      <c r="A107" s="39"/>
      <c r="B107" s="40"/>
      <c r="C107" s="198" t="s">
        <v>252</v>
      </c>
      <c r="D107" s="198" t="s">
        <v>141</v>
      </c>
      <c r="E107" s="199" t="s">
        <v>253</v>
      </c>
      <c r="F107" s="200" t="s">
        <v>254</v>
      </c>
      <c r="G107" s="201" t="s">
        <v>241</v>
      </c>
      <c r="H107" s="202">
        <v>22</v>
      </c>
      <c r="I107" s="203"/>
      <c r="J107" s="204">
        <f>ROUND(I107*H107,2)</f>
        <v>0</v>
      </c>
      <c r="K107" s="205"/>
      <c r="L107" s="45"/>
      <c r="M107" s="206" t="s">
        <v>19</v>
      </c>
      <c r="N107" s="207" t="s">
        <v>46</v>
      </c>
      <c r="O107" s="8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0" t="s">
        <v>145</v>
      </c>
      <c r="AT107" s="210" t="s">
        <v>141</v>
      </c>
      <c r="AU107" s="210" t="s">
        <v>85</v>
      </c>
      <c r="AY107" s="18" t="s">
        <v>140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8" t="s">
        <v>83</v>
      </c>
      <c r="BK107" s="211">
        <f>ROUND(I107*H107,2)</f>
        <v>0</v>
      </c>
      <c r="BL107" s="18" t="s">
        <v>145</v>
      </c>
      <c r="BM107" s="210" t="s">
        <v>255</v>
      </c>
    </row>
    <row r="108" s="2" customFormat="1">
      <c r="A108" s="39"/>
      <c r="B108" s="40"/>
      <c r="C108" s="41"/>
      <c r="D108" s="229" t="s">
        <v>231</v>
      </c>
      <c r="E108" s="41"/>
      <c r="F108" s="230" t="s">
        <v>256</v>
      </c>
      <c r="G108" s="41"/>
      <c r="H108" s="41"/>
      <c r="I108" s="214"/>
      <c r="J108" s="41"/>
      <c r="K108" s="41"/>
      <c r="L108" s="45"/>
      <c r="M108" s="215"/>
      <c r="N108" s="21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231</v>
      </c>
      <c r="AU108" s="18" t="s">
        <v>85</v>
      </c>
    </row>
    <row r="109" s="13" customFormat="1">
      <c r="A109" s="13"/>
      <c r="B109" s="231"/>
      <c r="C109" s="232"/>
      <c r="D109" s="212" t="s">
        <v>244</v>
      </c>
      <c r="E109" s="233" t="s">
        <v>19</v>
      </c>
      <c r="F109" s="234" t="s">
        <v>245</v>
      </c>
      <c r="G109" s="232"/>
      <c r="H109" s="235">
        <v>22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244</v>
      </c>
      <c r="AU109" s="241" t="s">
        <v>85</v>
      </c>
      <c r="AV109" s="13" t="s">
        <v>85</v>
      </c>
      <c r="AW109" s="13" t="s">
        <v>37</v>
      </c>
      <c r="AX109" s="13" t="s">
        <v>75</v>
      </c>
      <c r="AY109" s="241" t="s">
        <v>140</v>
      </c>
    </row>
    <row r="110" s="14" customFormat="1">
      <c r="A110" s="14"/>
      <c r="B110" s="242"/>
      <c r="C110" s="243"/>
      <c r="D110" s="212" t="s">
        <v>244</v>
      </c>
      <c r="E110" s="244" t="s">
        <v>19</v>
      </c>
      <c r="F110" s="245" t="s">
        <v>246</v>
      </c>
      <c r="G110" s="243"/>
      <c r="H110" s="246">
        <v>22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244</v>
      </c>
      <c r="AU110" s="252" t="s">
        <v>85</v>
      </c>
      <c r="AV110" s="14" t="s">
        <v>145</v>
      </c>
      <c r="AW110" s="14" t="s">
        <v>37</v>
      </c>
      <c r="AX110" s="14" t="s">
        <v>83</v>
      </c>
      <c r="AY110" s="252" t="s">
        <v>140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139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261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157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268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145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272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0.93268357233779997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0.93268357233779997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182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3.9980000000000002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279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281</v>
      </c>
      <c r="G126" s="232"/>
      <c r="H126" s="235">
        <v>1.1659999999999999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282</v>
      </c>
      <c r="G127" s="232"/>
      <c r="H127" s="235">
        <v>2.3999999999999999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283</v>
      </c>
      <c r="G128" s="232"/>
      <c r="H128" s="235">
        <v>0.432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3.9979999999999998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8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28.852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0.20940793140800001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286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288</v>
      </c>
      <c r="G132" s="232"/>
      <c r="H132" s="235">
        <v>9.0719999999999992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289</v>
      </c>
      <c r="G133" s="232"/>
      <c r="H133" s="235">
        <v>16.899999999999999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290</v>
      </c>
      <c r="G134" s="232"/>
      <c r="H134" s="235">
        <v>2.8799999999999999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28.851999999999997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291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28.852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0.02472428862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294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288</v>
      </c>
      <c r="G138" s="232"/>
      <c r="H138" s="235">
        <v>9.0719999999999992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289</v>
      </c>
      <c r="G139" s="232"/>
      <c r="H139" s="235">
        <v>16.899999999999999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290</v>
      </c>
      <c r="G140" s="232"/>
      <c r="H140" s="235">
        <v>2.8799999999999999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28.851999999999997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189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0.29799999999999999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0.32639194999999999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299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301</v>
      </c>
      <c r="G144" s="232"/>
      <c r="H144" s="235">
        <v>0.17499999999999999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302</v>
      </c>
      <c r="G145" s="232"/>
      <c r="H145" s="235">
        <v>0.123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0.29799999999999999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193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0.35799999999999998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0.37215940230979994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305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307</v>
      </c>
      <c r="G149" s="232"/>
      <c r="H149" s="235">
        <v>0.35799999999999998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0.35799999999999998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308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312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198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0.54000000000000004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316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318</v>
      </c>
      <c r="G155" s="232"/>
      <c r="H155" s="235">
        <v>0.54000000000000004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0.54000000000000004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7.3188282479999991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320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323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202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6.798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330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332</v>
      </c>
      <c r="G165" s="232"/>
      <c r="H165" s="235">
        <v>3.798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333</v>
      </c>
      <c r="G166" s="232"/>
      <c r="H166" s="235">
        <v>3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6.798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6.3172182479999996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7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6.798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6.3172182479999996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338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332</v>
      </c>
      <c r="G171" s="232"/>
      <c r="H171" s="235">
        <v>3.798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333</v>
      </c>
      <c r="G172" s="232"/>
      <c r="H172" s="235">
        <v>3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6.798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340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6.798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343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332</v>
      </c>
      <c r="G176" s="232"/>
      <c r="H176" s="235">
        <v>3.798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333</v>
      </c>
      <c r="G177" s="232"/>
      <c r="H177" s="235">
        <v>3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6.798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0.025999999999999999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346</v>
      </c>
      <c r="D180" s="198" t="s">
        <v>141</v>
      </c>
      <c r="E180" s="199" t="s">
        <v>347</v>
      </c>
      <c r="F180" s="200" t="s">
        <v>348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350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351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352</v>
      </c>
      <c r="D182" s="198" t="s">
        <v>141</v>
      </c>
      <c r="E182" s="199" t="s">
        <v>353</v>
      </c>
      <c r="F182" s="200" t="s">
        <v>354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355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356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357</v>
      </c>
      <c r="D184" s="253" t="s">
        <v>264</v>
      </c>
      <c r="E184" s="254" t="s">
        <v>358</v>
      </c>
      <c r="F184" s="255" t="s">
        <v>359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0.025999999999999999</v>
      </c>
      <c r="R184" s="208">
        <f>Q184*H184</f>
        <v>0.025999999999999999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360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113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3.6000000000000001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365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367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50.399999999999999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370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372</v>
      </c>
      <c r="G190" s="232"/>
      <c r="H190" s="235">
        <v>50.399999999999999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172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3.6000000000000001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375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177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8.2829999999999995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381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075JpzvoyIIFBw246KgCNdLxGUvXMhQPH20RSwOvFpndW9CbOX5pmDf/hT0opDiwDi4br3f8JY/AlmWGqBaffg==" hashValue="X6BKttTVpWF1Vy6RA7MwDdMv1OvGvFw+uWrrMBJVAlb4jtEn39xsCBKb7KbvHEtNvVA36W/k+GKMSSwg5kZpEg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6" r:id="rId1" display="https://podminky.urs.cz/item/CS_URS_2022_02/115101202"/>
    <hyperlink ref="F98" r:id="rId2" display="https://podminky.urs.cz/item/CS_URS_2022_02/115101302"/>
    <hyperlink ref="F100" r:id="rId3" display="https://podminky.urs.cz/item/CS_URS_2022_02/122351102"/>
    <hyperlink ref="F104" r:id="rId4" display="https://podminky.urs.cz/item/CS_URS_2022_02/129951121"/>
    <hyperlink ref="F108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71113"/>
    <hyperlink ref="F183" r:id="rId18" display="https://podminky.urs.cz/item/CS_URS_2022_02/89144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02 LB Ř.KM 0,064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02 - SO 02 LB Ř.KM 0,064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8.2829069203377994</v>
      </c>
      <c r="S90" s="97"/>
      <c r="T90" s="182">
        <f>T91</f>
        <v>3.5999999999999996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8.2829069203377994</v>
      </c>
      <c r="S91" s="192"/>
      <c r="T91" s="194">
        <f>T92+T122+T157+T179+T185+T193</f>
        <v>3.5999999999999996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3.5999999999999996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85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384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238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385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145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22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386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245</v>
      </c>
      <c r="G99" s="232"/>
      <c r="H99" s="235">
        <v>22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139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1.44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3.5999999999999996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387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251</v>
      </c>
      <c r="G103" s="232"/>
      <c r="H103" s="235">
        <v>1.44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1.44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157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22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388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245</v>
      </c>
      <c r="G107" s="232"/>
      <c r="H107" s="235">
        <v>22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22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83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389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390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391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392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0.93268357233779997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0.93268357233779997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3.9980000000000002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393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281</v>
      </c>
      <c r="G126" s="232"/>
      <c r="H126" s="235">
        <v>1.1659999999999999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282</v>
      </c>
      <c r="G127" s="232"/>
      <c r="H127" s="235">
        <v>2.3999999999999999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283</v>
      </c>
      <c r="G128" s="232"/>
      <c r="H128" s="235">
        <v>0.432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3.9980000000000002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28.852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0.20940793140800001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394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288</v>
      </c>
      <c r="G132" s="232"/>
      <c r="H132" s="235">
        <v>9.0719999999999992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289</v>
      </c>
      <c r="G133" s="232"/>
      <c r="H133" s="235">
        <v>16.899999999999999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290</v>
      </c>
      <c r="G134" s="232"/>
      <c r="H134" s="235">
        <v>2.8799999999999999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28.852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28.852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0.02472428862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395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288</v>
      </c>
      <c r="G138" s="232"/>
      <c r="H138" s="235">
        <v>9.0719999999999992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289</v>
      </c>
      <c r="G139" s="232"/>
      <c r="H139" s="235">
        <v>16.899999999999999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290</v>
      </c>
      <c r="G140" s="232"/>
      <c r="H140" s="235">
        <v>2.8799999999999999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28.852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0.29799999999999999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0.32639194999999999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396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301</v>
      </c>
      <c r="G144" s="232"/>
      <c r="H144" s="235">
        <v>0.17499999999999999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302</v>
      </c>
      <c r="G145" s="232"/>
      <c r="H145" s="235">
        <v>0.123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0.29799999999999999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0.35799999999999998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0.37215940230979994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397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307</v>
      </c>
      <c r="G149" s="232"/>
      <c r="H149" s="235">
        <v>0.35799999999999998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0.35799999999999998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357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398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0.54000000000000004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399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318</v>
      </c>
      <c r="G155" s="232"/>
      <c r="H155" s="235">
        <v>0.54000000000000004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0.54000000000000004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7.3188282479999991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291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400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189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6.798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401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332</v>
      </c>
      <c r="G165" s="232"/>
      <c r="H165" s="235">
        <v>3.798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333</v>
      </c>
      <c r="G166" s="232"/>
      <c r="H166" s="235">
        <v>3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6.798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6.3172182479999996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193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6.798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6.3172182479999996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402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332</v>
      </c>
      <c r="G171" s="232"/>
      <c r="H171" s="235">
        <v>3.798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333</v>
      </c>
      <c r="G172" s="232"/>
      <c r="H172" s="235">
        <v>3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6.798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198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6.798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403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332</v>
      </c>
      <c r="G176" s="232"/>
      <c r="H176" s="235">
        <v>3.798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333</v>
      </c>
      <c r="G177" s="232"/>
      <c r="H177" s="235">
        <v>3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6.798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0.025999999999999999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202</v>
      </c>
      <c r="D180" s="198" t="s">
        <v>141</v>
      </c>
      <c r="E180" s="199" t="s">
        <v>347</v>
      </c>
      <c r="F180" s="200" t="s">
        <v>348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404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351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346</v>
      </c>
      <c r="D182" s="198" t="s">
        <v>141</v>
      </c>
      <c r="E182" s="199" t="s">
        <v>353</v>
      </c>
      <c r="F182" s="200" t="s">
        <v>354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405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356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352</v>
      </c>
      <c r="D184" s="253" t="s">
        <v>264</v>
      </c>
      <c r="E184" s="254" t="s">
        <v>358</v>
      </c>
      <c r="F184" s="255" t="s">
        <v>359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0.025999999999999999</v>
      </c>
      <c r="R184" s="208">
        <f>Q184*H184</f>
        <v>0.025999999999999999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406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7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3.6000000000000001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407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340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50.399999999999999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408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372</v>
      </c>
      <c r="G190" s="232"/>
      <c r="H190" s="235">
        <v>50.399999999999999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320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3.6000000000000001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409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410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8.2829999999999995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411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tUX7SerkDriSdf55mt4pBn32AZnb9LNWU6iijpxQtsubDh1vVTXY4mk/SFWBZzfe34ITk4SlgJjdyungnzSZiA==" hashValue="dm/A4uqAJPZgOnU93uMn5sFLKfQObh8SE2rhRq0ubxY+an87RLiNuOtxEpTfQvCLnRZdbtID+aAWiQyclRYLAg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71113"/>
    <hyperlink ref="F183" r:id="rId18" display="https://podminky.urs.cz/item/CS_URS_2022_02/89144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 03 LB Ř.KM 0,064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03 - SO 03 LB Ř.KM 0,064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8.2829069203377994</v>
      </c>
      <c r="S90" s="97"/>
      <c r="T90" s="182">
        <f>T91</f>
        <v>3.5999999999999996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8.2829069203377994</v>
      </c>
      <c r="S91" s="192"/>
      <c r="T91" s="194">
        <f>T92+T122+T157+T179+T185+T193</f>
        <v>3.5999999999999996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3.5999999999999996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85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413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238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414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145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22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415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245</v>
      </c>
      <c r="G99" s="232"/>
      <c r="H99" s="235">
        <v>22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22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139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1.44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3.5999999999999996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416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251</v>
      </c>
      <c r="G103" s="232"/>
      <c r="H103" s="235">
        <v>1.44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1.44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157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22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417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245</v>
      </c>
      <c r="G107" s="232"/>
      <c r="H107" s="235">
        <v>22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22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83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418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419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420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421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0.93268357233779997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0.93268357233779997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3.9980000000000002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422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281</v>
      </c>
      <c r="G126" s="232"/>
      <c r="H126" s="235">
        <v>1.1659999999999999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282</v>
      </c>
      <c r="G127" s="232"/>
      <c r="H127" s="235">
        <v>2.3999999999999999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283</v>
      </c>
      <c r="G128" s="232"/>
      <c r="H128" s="235">
        <v>0.432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3.9980000000000002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28.852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0.20940793140800001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423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288</v>
      </c>
      <c r="G132" s="232"/>
      <c r="H132" s="235">
        <v>9.0719999999999992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289</v>
      </c>
      <c r="G133" s="232"/>
      <c r="H133" s="235">
        <v>16.899999999999999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290</v>
      </c>
      <c r="G134" s="232"/>
      <c r="H134" s="235">
        <v>2.8799999999999999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28.852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28.852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0.02472428862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424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288</v>
      </c>
      <c r="G138" s="232"/>
      <c r="H138" s="235">
        <v>9.0719999999999992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289</v>
      </c>
      <c r="G139" s="232"/>
      <c r="H139" s="235">
        <v>16.899999999999999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290</v>
      </c>
      <c r="G140" s="232"/>
      <c r="H140" s="235">
        <v>2.8799999999999999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28.852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0.29799999999999999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0.32639194999999999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425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301</v>
      </c>
      <c r="G144" s="232"/>
      <c r="H144" s="235">
        <v>0.17499999999999999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302</v>
      </c>
      <c r="G145" s="232"/>
      <c r="H145" s="235">
        <v>0.123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0.29799999999999999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0.35799999999999998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0.37215940230979994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426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307</v>
      </c>
      <c r="G149" s="232"/>
      <c r="H149" s="235">
        <v>0.35799999999999998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0.35799999999999998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357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427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0.54000000000000004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428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318</v>
      </c>
      <c r="G155" s="232"/>
      <c r="H155" s="235">
        <v>0.54000000000000004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0.54000000000000004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7.3188282479999991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291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429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189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6.798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430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332</v>
      </c>
      <c r="G165" s="232"/>
      <c r="H165" s="235">
        <v>3.798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333</v>
      </c>
      <c r="G166" s="232"/>
      <c r="H166" s="235">
        <v>3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6.798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6.3172182479999996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193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6.798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6.3172182479999996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431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332</v>
      </c>
      <c r="G171" s="232"/>
      <c r="H171" s="235">
        <v>3.798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333</v>
      </c>
      <c r="G172" s="232"/>
      <c r="H172" s="235">
        <v>3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6.798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198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6.798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432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332</v>
      </c>
      <c r="G176" s="232"/>
      <c r="H176" s="235">
        <v>3.798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333</v>
      </c>
      <c r="G177" s="232"/>
      <c r="H177" s="235">
        <v>3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6.798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0.025999999999999999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202</v>
      </c>
      <c r="D180" s="198" t="s">
        <v>141</v>
      </c>
      <c r="E180" s="199" t="s">
        <v>347</v>
      </c>
      <c r="F180" s="200" t="s">
        <v>348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433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351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7</v>
      </c>
      <c r="D182" s="198" t="s">
        <v>141</v>
      </c>
      <c r="E182" s="199" t="s">
        <v>353</v>
      </c>
      <c r="F182" s="200" t="s">
        <v>354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434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356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340</v>
      </c>
      <c r="D184" s="253" t="s">
        <v>264</v>
      </c>
      <c r="E184" s="254" t="s">
        <v>358</v>
      </c>
      <c r="F184" s="255" t="s">
        <v>359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0.025999999999999999</v>
      </c>
      <c r="R184" s="208">
        <f>Q184*H184</f>
        <v>0.025999999999999999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435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320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3.6000000000000001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436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410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50.399999999999999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437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372</v>
      </c>
      <c r="G190" s="232"/>
      <c r="H190" s="235">
        <v>50.399999999999999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346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3.6000000000000001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438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352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8.2829999999999995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439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W/9ASmaHsByiOiyDK3dVznrF2HlmTqbZVdxbAp0dOM5/HbyZ3zElQt+pNBHq1QjcVGFkw5rzDNZWr1sNmz+cug==" hashValue="C2CIAMMNM0oTPD4XJkINYLIzyF9v2bhYnDix8uyhLGUyBc5R9wknNfV8aUEeLddD8ryD1fni+bZcO6bbjuCQ4A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71113"/>
    <hyperlink ref="F183" r:id="rId18" display="https://podminky.urs.cz/item/CS_URS_2022_02/89144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ROUND((SUM(BE91:BE261)),  2)</f>
        <v>0</v>
      </c>
      <c r="G33" s="39"/>
      <c r="H33" s="39"/>
      <c r="I33" s="149">
        <v>0.20999999999999999</v>
      </c>
      <c r="J33" s="148">
        <f>ROUND(((SUM(BE91:BE261))*I33),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ROUND((SUM(BF91:BF261)),  2)</f>
        <v>0</v>
      </c>
      <c r="G34" s="39"/>
      <c r="H34" s="39"/>
      <c r="I34" s="149">
        <v>0.14999999999999999</v>
      </c>
      <c r="J34" s="148">
        <f>ROUND(((SUM(BF91:BF261))*I34),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ROUND((SUM(BG91:BG261)),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ROUND((SUM(BH91:BH261)),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ROUND((SUM(BI91:BI261)),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SO 04 PB Ř.KM 1,600 - 1,680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J93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J125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J142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J143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J204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J212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J222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J241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441</v>
      </c>
      <c r="E69" s="224"/>
      <c r="F69" s="224"/>
      <c r="G69" s="224"/>
      <c r="H69" s="224"/>
      <c r="I69" s="224"/>
      <c r="J69" s="225">
        <f>J244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217</v>
      </c>
      <c r="E70" s="224"/>
      <c r="F70" s="224"/>
      <c r="G70" s="224"/>
      <c r="H70" s="224"/>
      <c r="I70" s="224"/>
      <c r="J70" s="225">
        <f>J251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1"/>
      <c r="C71" s="222"/>
      <c r="D71" s="223" t="s">
        <v>218</v>
      </c>
      <c r="E71" s="224"/>
      <c r="F71" s="224"/>
      <c r="G71" s="224"/>
      <c r="H71" s="224"/>
      <c r="I71" s="224"/>
      <c r="J71" s="225">
        <f>J259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124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Skalička - klapky, stavidla - oprava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117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04 - SO 04 PB Ř.KM 1,600 - 1,680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12. 7. 2022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Povodí Moravy, s.p.</v>
      </c>
      <c r="G87" s="41"/>
      <c r="H87" s="41"/>
      <c r="I87" s="33" t="s">
        <v>33</v>
      </c>
      <c r="J87" s="37" t="str">
        <f>E21</f>
        <v>Ing. Vít Pučálek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IF(E18="","",E18)</f>
        <v>Vyplň údaj</v>
      </c>
      <c r="G88" s="41"/>
      <c r="H88" s="41"/>
      <c r="I88" s="33" t="s">
        <v>38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0" customFormat="1" ht="29.28" customHeight="1">
      <c r="A90" s="172"/>
      <c r="B90" s="173"/>
      <c r="C90" s="174" t="s">
        <v>125</v>
      </c>
      <c r="D90" s="175" t="s">
        <v>60</v>
      </c>
      <c r="E90" s="175" t="s">
        <v>56</v>
      </c>
      <c r="F90" s="175" t="s">
        <v>57</v>
      </c>
      <c r="G90" s="175" t="s">
        <v>126</v>
      </c>
      <c r="H90" s="175" t="s">
        <v>127</v>
      </c>
      <c r="I90" s="175" t="s">
        <v>128</v>
      </c>
      <c r="J90" s="176" t="s">
        <v>121</v>
      </c>
      <c r="K90" s="177" t="s">
        <v>129</v>
      </c>
      <c r="L90" s="178"/>
      <c r="M90" s="93" t="s">
        <v>19</v>
      </c>
      <c r="N90" s="94" t="s">
        <v>45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79">
        <f>BK91</f>
        <v>0</v>
      </c>
      <c r="K91" s="41"/>
      <c r="L91" s="45"/>
      <c r="M91" s="96"/>
      <c r="N91" s="180"/>
      <c r="O91" s="97"/>
      <c r="P91" s="181">
        <f>P92</f>
        <v>0</v>
      </c>
      <c r="Q91" s="97"/>
      <c r="R91" s="181">
        <f>R92</f>
        <v>16.5142538406756</v>
      </c>
      <c r="S91" s="97"/>
      <c r="T91" s="182">
        <f>T92</f>
        <v>7.1999999999999993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74</v>
      </c>
      <c r="AU91" s="18" t="s">
        <v>122</v>
      </c>
      <c r="BK91" s="183">
        <f>BK92</f>
        <v>0</v>
      </c>
    </row>
    <row r="92" s="11" customFormat="1" ht="25.92" customHeight="1">
      <c r="A92" s="11"/>
      <c r="B92" s="184"/>
      <c r="C92" s="185"/>
      <c r="D92" s="186" t="s">
        <v>74</v>
      </c>
      <c r="E92" s="187" t="s">
        <v>219</v>
      </c>
      <c r="F92" s="187" t="s">
        <v>220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P93+P142+P204+P241+P244+P251+P259</f>
        <v>0</v>
      </c>
      <c r="Q92" s="192"/>
      <c r="R92" s="193">
        <f>R93+R142+R204+R241+R244+R251+R259</f>
        <v>16.5142538406756</v>
      </c>
      <c r="S92" s="192"/>
      <c r="T92" s="194">
        <f>T93+T142+T204+T241+T244+T251+T259</f>
        <v>7.1999999999999993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75</v>
      </c>
      <c r="AY92" s="195" t="s">
        <v>140</v>
      </c>
      <c r="BK92" s="197">
        <f>BK93+BK142+BK204+BK241+BK244+BK251+BK259</f>
        <v>0</v>
      </c>
    </row>
    <row r="93" s="11" customFormat="1" ht="22.8" customHeight="1">
      <c r="A93" s="11"/>
      <c r="B93" s="184"/>
      <c r="C93" s="185"/>
      <c r="D93" s="186" t="s">
        <v>74</v>
      </c>
      <c r="E93" s="227" t="s">
        <v>83</v>
      </c>
      <c r="F93" s="227" t="s">
        <v>221</v>
      </c>
      <c r="G93" s="185"/>
      <c r="H93" s="185"/>
      <c r="I93" s="188"/>
      <c r="J93" s="228">
        <f>BK93</f>
        <v>0</v>
      </c>
      <c r="K93" s="185"/>
      <c r="L93" s="190"/>
      <c r="M93" s="191"/>
      <c r="N93" s="192"/>
      <c r="O93" s="192"/>
      <c r="P93" s="193">
        <f>P94+SUM(P95:P125)</f>
        <v>0</v>
      </c>
      <c r="Q93" s="192"/>
      <c r="R93" s="193">
        <f>R94+SUM(R95:R125)</f>
        <v>0.0107902</v>
      </c>
      <c r="S93" s="192"/>
      <c r="T93" s="194">
        <f>T94+SUM(T95:T125)</f>
        <v>7.1999999999999993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5" t="s">
        <v>83</v>
      </c>
      <c r="AT93" s="196" t="s">
        <v>74</v>
      </c>
      <c r="AU93" s="196" t="s">
        <v>83</v>
      </c>
      <c r="AY93" s="195" t="s">
        <v>140</v>
      </c>
      <c r="BK93" s="197">
        <f>BK94+SUM(BK95:BK125)</f>
        <v>0</v>
      </c>
    </row>
    <row r="94" s="2" customFormat="1" ht="33" customHeight="1">
      <c r="A94" s="39"/>
      <c r="B94" s="40"/>
      <c r="C94" s="198" t="s">
        <v>85</v>
      </c>
      <c r="D94" s="198" t="s">
        <v>141</v>
      </c>
      <c r="E94" s="199" t="s">
        <v>227</v>
      </c>
      <c r="F94" s="200" t="s">
        <v>228</v>
      </c>
      <c r="G94" s="201" t="s">
        <v>229</v>
      </c>
      <c r="H94" s="202">
        <v>240</v>
      </c>
      <c r="I94" s="203"/>
      <c r="J94" s="204">
        <f>ROUND(I94*H94,2)</f>
        <v>0</v>
      </c>
      <c r="K94" s="205"/>
      <c r="L94" s="45"/>
      <c r="M94" s="206" t="s">
        <v>19</v>
      </c>
      <c r="N94" s="207" t="s">
        <v>46</v>
      </c>
      <c r="O94" s="85"/>
      <c r="P94" s="208">
        <f>O94*H94</f>
        <v>0</v>
      </c>
      <c r="Q94" s="208">
        <v>4.07925E-05</v>
      </c>
      <c r="R94" s="208">
        <f>Q94*H94</f>
        <v>0.0097902000000000006</v>
      </c>
      <c r="S94" s="208">
        <v>0</v>
      </c>
      <c r="T94" s="20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0" t="s">
        <v>145</v>
      </c>
      <c r="AT94" s="210" t="s">
        <v>141</v>
      </c>
      <c r="AU94" s="210" t="s">
        <v>85</v>
      </c>
      <c r="AY94" s="18" t="s">
        <v>140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8" t="s">
        <v>83</v>
      </c>
      <c r="BK94" s="211">
        <f>ROUND(I94*H94,2)</f>
        <v>0</v>
      </c>
      <c r="BL94" s="18" t="s">
        <v>145</v>
      </c>
      <c r="BM94" s="210" t="s">
        <v>442</v>
      </c>
    </row>
    <row r="95" s="2" customFormat="1">
      <c r="A95" s="39"/>
      <c r="B95" s="40"/>
      <c r="C95" s="41"/>
      <c r="D95" s="229" t="s">
        <v>231</v>
      </c>
      <c r="E95" s="41"/>
      <c r="F95" s="230" t="s">
        <v>232</v>
      </c>
      <c r="G95" s="41"/>
      <c r="H95" s="41"/>
      <c r="I95" s="214"/>
      <c r="J95" s="41"/>
      <c r="K95" s="41"/>
      <c r="L95" s="45"/>
      <c r="M95" s="215"/>
      <c r="N95" s="21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231</v>
      </c>
      <c r="AU95" s="18" t="s">
        <v>85</v>
      </c>
    </row>
    <row r="96" s="13" customFormat="1">
      <c r="A96" s="13"/>
      <c r="B96" s="231"/>
      <c r="C96" s="232"/>
      <c r="D96" s="212" t="s">
        <v>244</v>
      </c>
      <c r="E96" s="233" t="s">
        <v>19</v>
      </c>
      <c r="F96" s="234" t="s">
        <v>443</v>
      </c>
      <c r="G96" s="232"/>
      <c r="H96" s="235">
        <v>240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244</v>
      </c>
      <c r="AU96" s="241" t="s">
        <v>85</v>
      </c>
      <c r="AV96" s="13" t="s">
        <v>85</v>
      </c>
      <c r="AW96" s="13" t="s">
        <v>37</v>
      </c>
      <c r="AX96" s="13" t="s">
        <v>75</v>
      </c>
      <c r="AY96" s="241" t="s">
        <v>140</v>
      </c>
    </row>
    <row r="97" s="14" customFormat="1">
      <c r="A97" s="14"/>
      <c r="B97" s="242"/>
      <c r="C97" s="243"/>
      <c r="D97" s="212" t="s">
        <v>244</v>
      </c>
      <c r="E97" s="244" t="s">
        <v>19</v>
      </c>
      <c r="F97" s="245" t="s">
        <v>246</v>
      </c>
      <c r="G97" s="243"/>
      <c r="H97" s="246">
        <v>240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244</v>
      </c>
      <c r="AU97" s="252" t="s">
        <v>85</v>
      </c>
      <c r="AV97" s="14" t="s">
        <v>145</v>
      </c>
      <c r="AW97" s="14" t="s">
        <v>37</v>
      </c>
      <c r="AX97" s="14" t="s">
        <v>83</v>
      </c>
      <c r="AY97" s="252" t="s">
        <v>140</v>
      </c>
    </row>
    <row r="98" s="2" customFormat="1" ht="37.8" customHeight="1">
      <c r="A98" s="39"/>
      <c r="B98" s="40"/>
      <c r="C98" s="198" t="s">
        <v>238</v>
      </c>
      <c r="D98" s="198" t="s">
        <v>141</v>
      </c>
      <c r="E98" s="199" t="s">
        <v>233</v>
      </c>
      <c r="F98" s="200" t="s">
        <v>234</v>
      </c>
      <c r="G98" s="201" t="s">
        <v>235</v>
      </c>
      <c r="H98" s="202">
        <v>24</v>
      </c>
      <c r="I98" s="203"/>
      <c r="J98" s="204">
        <f>ROUND(I98*H98,2)</f>
        <v>0</v>
      </c>
      <c r="K98" s="205"/>
      <c r="L98" s="45"/>
      <c r="M98" s="206" t="s">
        <v>19</v>
      </c>
      <c r="N98" s="207" t="s">
        <v>46</v>
      </c>
      <c r="O98" s="8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0" t="s">
        <v>145</v>
      </c>
      <c r="AT98" s="210" t="s">
        <v>141</v>
      </c>
      <c r="AU98" s="210" t="s">
        <v>85</v>
      </c>
      <c r="AY98" s="18" t="s">
        <v>140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8" t="s">
        <v>83</v>
      </c>
      <c r="BK98" s="211">
        <f>ROUND(I98*H98,2)</f>
        <v>0</v>
      </c>
      <c r="BL98" s="18" t="s">
        <v>145</v>
      </c>
      <c r="BM98" s="210" t="s">
        <v>444</v>
      </c>
    </row>
    <row r="99" s="2" customFormat="1">
      <c r="A99" s="39"/>
      <c r="B99" s="40"/>
      <c r="C99" s="41"/>
      <c r="D99" s="229" t="s">
        <v>231</v>
      </c>
      <c r="E99" s="41"/>
      <c r="F99" s="230" t="s">
        <v>237</v>
      </c>
      <c r="G99" s="41"/>
      <c r="H99" s="41"/>
      <c r="I99" s="214"/>
      <c r="J99" s="41"/>
      <c r="K99" s="41"/>
      <c r="L99" s="45"/>
      <c r="M99" s="215"/>
      <c r="N99" s="21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231</v>
      </c>
      <c r="AU99" s="18" t="s">
        <v>85</v>
      </c>
    </row>
    <row r="100" s="13" customFormat="1">
      <c r="A100" s="13"/>
      <c r="B100" s="231"/>
      <c r="C100" s="232"/>
      <c r="D100" s="212" t="s">
        <v>244</v>
      </c>
      <c r="E100" s="233" t="s">
        <v>19</v>
      </c>
      <c r="F100" s="234" t="s">
        <v>445</v>
      </c>
      <c r="G100" s="232"/>
      <c r="H100" s="235">
        <v>24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244</v>
      </c>
      <c r="AU100" s="241" t="s">
        <v>85</v>
      </c>
      <c r="AV100" s="13" t="s">
        <v>85</v>
      </c>
      <c r="AW100" s="13" t="s">
        <v>37</v>
      </c>
      <c r="AX100" s="13" t="s">
        <v>75</v>
      </c>
      <c r="AY100" s="241" t="s">
        <v>140</v>
      </c>
    </row>
    <row r="101" s="14" customFormat="1">
      <c r="A101" s="14"/>
      <c r="B101" s="242"/>
      <c r="C101" s="243"/>
      <c r="D101" s="212" t="s">
        <v>244</v>
      </c>
      <c r="E101" s="244" t="s">
        <v>19</v>
      </c>
      <c r="F101" s="245" t="s">
        <v>246</v>
      </c>
      <c r="G101" s="243"/>
      <c r="H101" s="246">
        <v>24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244</v>
      </c>
      <c r="AU101" s="252" t="s">
        <v>85</v>
      </c>
      <c r="AV101" s="14" t="s">
        <v>145</v>
      </c>
      <c r="AW101" s="14" t="s">
        <v>37</v>
      </c>
      <c r="AX101" s="14" t="s">
        <v>83</v>
      </c>
      <c r="AY101" s="252" t="s">
        <v>140</v>
      </c>
    </row>
    <row r="102" s="2" customFormat="1" ht="33" customHeight="1">
      <c r="A102" s="39"/>
      <c r="B102" s="40"/>
      <c r="C102" s="198" t="s">
        <v>145</v>
      </c>
      <c r="D102" s="198" t="s">
        <v>141</v>
      </c>
      <c r="E102" s="199" t="s">
        <v>239</v>
      </c>
      <c r="F102" s="200" t="s">
        <v>240</v>
      </c>
      <c r="G102" s="201" t="s">
        <v>241</v>
      </c>
      <c r="H102" s="202">
        <v>44</v>
      </c>
      <c r="I102" s="203"/>
      <c r="J102" s="204">
        <f>ROUND(I102*H102,2)</f>
        <v>0</v>
      </c>
      <c r="K102" s="205"/>
      <c r="L102" s="45"/>
      <c r="M102" s="206" t="s">
        <v>19</v>
      </c>
      <c r="N102" s="207" t="s">
        <v>46</v>
      </c>
      <c r="O102" s="85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0" t="s">
        <v>145</v>
      </c>
      <c r="AT102" s="210" t="s">
        <v>141</v>
      </c>
      <c r="AU102" s="210" t="s">
        <v>85</v>
      </c>
      <c r="AY102" s="18" t="s">
        <v>140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8" t="s">
        <v>83</v>
      </c>
      <c r="BK102" s="211">
        <f>ROUND(I102*H102,2)</f>
        <v>0</v>
      </c>
      <c r="BL102" s="18" t="s">
        <v>145</v>
      </c>
      <c r="BM102" s="210" t="s">
        <v>446</v>
      </c>
    </row>
    <row r="103" s="2" customFormat="1">
      <c r="A103" s="39"/>
      <c r="B103" s="40"/>
      <c r="C103" s="41"/>
      <c r="D103" s="229" t="s">
        <v>231</v>
      </c>
      <c r="E103" s="41"/>
      <c r="F103" s="230" t="s">
        <v>243</v>
      </c>
      <c r="G103" s="41"/>
      <c r="H103" s="41"/>
      <c r="I103" s="214"/>
      <c r="J103" s="41"/>
      <c r="K103" s="41"/>
      <c r="L103" s="45"/>
      <c r="M103" s="215"/>
      <c r="N103" s="216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231</v>
      </c>
      <c r="AU103" s="18" t="s">
        <v>85</v>
      </c>
    </row>
    <row r="104" s="15" customFormat="1">
      <c r="A104" s="15"/>
      <c r="B104" s="264"/>
      <c r="C104" s="265"/>
      <c r="D104" s="212" t="s">
        <v>244</v>
      </c>
      <c r="E104" s="266" t="s">
        <v>19</v>
      </c>
      <c r="F104" s="267" t="s">
        <v>447</v>
      </c>
      <c r="G104" s="265"/>
      <c r="H104" s="266" t="s">
        <v>19</v>
      </c>
      <c r="I104" s="268"/>
      <c r="J104" s="265"/>
      <c r="K104" s="265"/>
      <c r="L104" s="269"/>
      <c r="M104" s="270"/>
      <c r="N104" s="271"/>
      <c r="O104" s="271"/>
      <c r="P104" s="271"/>
      <c r="Q104" s="271"/>
      <c r="R104" s="271"/>
      <c r="S104" s="271"/>
      <c r="T104" s="272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3" t="s">
        <v>244</v>
      </c>
      <c r="AU104" s="273" t="s">
        <v>85</v>
      </c>
      <c r="AV104" s="15" t="s">
        <v>83</v>
      </c>
      <c r="AW104" s="15" t="s">
        <v>37</v>
      </c>
      <c r="AX104" s="15" t="s">
        <v>75</v>
      </c>
      <c r="AY104" s="273" t="s">
        <v>140</v>
      </c>
    </row>
    <row r="105" s="13" customFormat="1">
      <c r="A105" s="13"/>
      <c r="B105" s="231"/>
      <c r="C105" s="232"/>
      <c r="D105" s="212" t="s">
        <v>244</v>
      </c>
      <c r="E105" s="233" t="s">
        <v>19</v>
      </c>
      <c r="F105" s="234" t="s">
        <v>245</v>
      </c>
      <c r="G105" s="232"/>
      <c r="H105" s="235">
        <v>22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244</v>
      </c>
      <c r="AU105" s="241" t="s">
        <v>85</v>
      </c>
      <c r="AV105" s="13" t="s">
        <v>85</v>
      </c>
      <c r="AW105" s="13" t="s">
        <v>37</v>
      </c>
      <c r="AX105" s="13" t="s">
        <v>75</v>
      </c>
      <c r="AY105" s="241" t="s">
        <v>140</v>
      </c>
    </row>
    <row r="106" s="15" customFormat="1">
      <c r="A106" s="15"/>
      <c r="B106" s="264"/>
      <c r="C106" s="265"/>
      <c r="D106" s="212" t="s">
        <v>244</v>
      </c>
      <c r="E106" s="266" t="s">
        <v>19</v>
      </c>
      <c r="F106" s="267" t="s">
        <v>448</v>
      </c>
      <c r="G106" s="265"/>
      <c r="H106" s="266" t="s">
        <v>19</v>
      </c>
      <c r="I106" s="268"/>
      <c r="J106" s="265"/>
      <c r="K106" s="265"/>
      <c r="L106" s="269"/>
      <c r="M106" s="270"/>
      <c r="N106" s="271"/>
      <c r="O106" s="271"/>
      <c r="P106" s="271"/>
      <c r="Q106" s="271"/>
      <c r="R106" s="271"/>
      <c r="S106" s="271"/>
      <c r="T106" s="272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3" t="s">
        <v>244</v>
      </c>
      <c r="AU106" s="273" t="s">
        <v>85</v>
      </c>
      <c r="AV106" s="15" t="s">
        <v>83</v>
      </c>
      <c r="AW106" s="15" t="s">
        <v>37</v>
      </c>
      <c r="AX106" s="15" t="s">
        <v>75</v>
      </c>
      <c r="AY106" s="273" t="s">
        <v>140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245</v>
      </c>
      <c r="G107" s="232"/>
      <c r="H107" s="235">
        <v>22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44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55.5" customHeight="1">
      <c r="A109" s="39"/>
      <c r="B109" s="40"/>
      <c r="C109" s="198" t="s">
        <v>139</v>
      </c>
      <c r="D109" s="198" t="s">
        <v>141</v>
      </c>
      <c r="E109" s="199" t="s">
        <v>247</v>
      </c>
      <c r="F109" s="200" t="s">
        <v>248</v>
      </c>
      <c r="G109" s="201" t="s">
        <v>241</v>
      </c>
      <c r="H109" s="202">
        <v>2.8799999999999999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2.5</v>
      </c>
      <c r="T109" s="209">
        <f>S109*H109</f>
        <v>7.1999999999999993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449</v>
      </c>
    </row>
    <row r="110" s="2" customFormat="1">
      <c r="A110" s="39"/>
      <c r="B110" s="40"/>
      <c r="C110" s="41"/>
      <c r="D110" s="229" t="s">
        <v>231</v>
      </c>
      <c r="E110" s="41"/>
      <c r="F110" s="230" t="s">
        <v>250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231</v>
      </c>
      <c r="AU110" s="18" t="s">
        <v>85</v>
      </c>
    </row>
    <row r="111" s="15" customFormat="1">
      <c r="A111" s="15"/>
      <c r="B111" s="264"/>
      <c r="C111" s="265"/>
      <c r="D111" s="212" t="s">
        <v>244</v>
      </c>
      <c r="E111" s="266" t="s">
        <v>19</v>
      </c>
      <c r="F111" s="267" t="s">
        <v>447</v>
      </c>
      <c r="G111" s="265"/>
      <c r="H111" s="266" t="s">
        <v>19</v>
      </c>
      <c r="I111" s="268"/>
      <c r="J111" s="265"/>
      <c r="K111" s="265"/>
      <c r="L111" s="269"/>
      <c r="M111" s="270"/>
      <c r="N111" s="271"/>
      <c r="O111" s="271"/>
      <c r="P111" s="271"/>
      <c r="Q111" s="271"/>
      <c r="R111" s="271"/>
      <c r="S111" s="271"/>
      <c r="T111" s="27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3" t="s">
        <v>244</v>
      </c>
      <c r="AU111" s="273" t="s">
        <v>85</v>
      </c>
      <c r="AV111" s="15" t="s">
        <v>83</v>
      </c>
      <c r="AW111" s="15" t="s">
        <v>37</v>
      </c>
      <c r="AX111" s="15" t="s">
        <v>75</v>
      </c>
      <c r="AY111" s="273" t="s">
        <v>140</v>
      </c>
    </row>
    <row r="112" s="13" customFormat="1">
      <c r="A112" s="13"/>
      <c r="B112" s="231"/>
      <c r="C112" s="232"/>
      <c r="D112" s="212" t="s">
        <v>244</v>
      </c>
      <c r="E112" s="233" t="s">
        <v>19</v>
      </c>
      <c r="F112" s="234" t="s">
        <v>251</v>
      </c>
      <c r="G112" s="232"/>
      <c r="H112" s="235">
        <v>1.44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244</v>
      </c>
      <c r="AU112" s="241" t="s">
        <v>85</v>
      </c>
      <c r="AV112" s="13" t="s">
        <v>85</v>
      </c>
      <c r="AW112" s="13" t="s">
        <v>37</v>
      </c>
      <c r="AX112" s="13" t="s">
        <v>75</v>
      </c>
      <c r="AY112" s="241" t="s">
        <v>140</v>
      </c>
    </row>
    <row r="113" s="15" customFormat="1">
      <c r="A113" s="15"/>
      <c r="B113" s="264"/>
      <c r="C113" s="265"/>
      <c r="D113" s="212" t="s">
        <v>244</v>
      </c>
      <c r="E113" s="266" t="s">
        <v>19</v>
      </c>
      <c r="F113" s="267" t="s">
        <v>448</v>
      </c>
      <c r="G113" s="265"/>
      <c r="H113" s="266" t="s">
        <v>19</v>
      </c>
      <c r="I113" s="268"/>
      <c r="J113" s="265"/>
      <c r="K113" s="265"/>
      <c r="L113" s="269"/>
      <c r="M113" s="270"/>
      <c r="N113" s="271"/>
      <c r="O113" s="271"/>
      <c r="P113" s="271"/>
      <c r="Q113" s="271"/>
      <c r="R113" s="271"/>
      <c r="S113" s="271"/>
      <c r="T113" s="27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3" t="s">
        <v>244</v>
      </c>
      <c r="AU113" s="273" t="s">
        <v>85</v>
      </c>
      <c r="AV113" s="15" t="s">
        <v>83</v>
      </c>
      <c r="AW113" s="15" t="s">
        <v>37</v>
      </c>
      <c r="AX113" s="15" t="s">
        <v>75</v>
      </c>
      <c r="AY113" s="273" t="s">
        <v>140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251</v>
      </c>
      <c r="G114" s="232"/>
      <c r="H114" s="235">
        <v>1.44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85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2.8799999999999999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85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44.25" customHeight="1">
      <c r="A116" s="39"/>
      <c r="B116" s="40"/>
      <c r="C116" s="198" t="s">
        <v>157</v>
      </c>
      <c r="D116" s="198" t="s">
        <v>141</v>
      </c>
      <c r="E116" s="199" t="s">
        <v>253</v>
      </c>
      <c r="F116" s="200" t="s">
        <v>254</v>
      </c>
      <c r="G116" s="201" t="s">
        <v>241</v>
      </c>
      <c r="H116" s="202">
        <v>44</v>
      </c>
      <c r="I116" s="203"/>
      <c r="J116" s="204">
        <f>ROUND(I116*H116,2)</f>
        <v>0</v>
      </c>
      <c r="K116" s="205"/>
      <c r="L116" s="45"/>
      <c r="M116" s="206" t="s">
        <v>19</v>
      </c>
      <c r="N116" s="207" t="s">
        <v>46</v>
      </c>
      <c r="O116" s="85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145</v>
      </c>
      <c r="AT116" s="210" t="s">
        <v>141</v>
      </c>
      <c r="AU116" s="210" t="s">
        <v>85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450</v>
      </c>
    </row>
    <row r="117" s="2" customFormat="1">
      <c r="A117" s="39"/>
      <c r="B117" s="40"/>
      <c r="C117" s="41"/>
      <c r="D117" s="229" t="s">
        <v>231</v>
      </c>
      <c r="E117" s="41"/>
      <c r="F117" s="230" t="s">
        <v>256</v>
      </c>
      <c r="G117" s="41"/>
      <c r="H117" s="41"/>
      <c r="I117" s="214"/>
      <c r="J117" s="41"/>
      <c r="K117" s="41"/>
      <c r="L117" s="45"/>
      <c r="M117" s="215"/>
      <c r="N117" s="21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231</v>
      </c>
      <c r="AU117" s="18" t="s">
        <v>85</v>
      </c>
    </row>
    <row r="118" s="15" customFormat="1">
      <c r="A118" s="15"/>
      <c r="B118" s="264"/>
      <c r="C118" s="265"/>
      <c r="D118" s="212" t="s">
        <v>244</v>
      </c>
      <c r="E118" s="266" t="s">
        <v>19</v>
      </c>
      <c r="F118" s="267" t="s">
        <v>447</v>
      </c>
      <c r="G118" s="265"/>
      <c r="H118" s="266" t="s">
        <v>19</v>
      </c>
      <c r="I118" s="268"/>
      <c r="J118" s="265"/>
      <c r="K118" s="265"/>
      <c r="L118" s="269"/>
      <c r="M118" s="270"/>
      <c r="N118" s="271"/>
      <c r="O118" s="271"/>
      <c r="P118" s="271"/>
      <c r="Q118" s="271"/>
      <c r="R118" s="271"/>
      <c r="S118" s="271"/>
      <c r="T118" s="27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3" t="s">
        <v>244</v>
      </c>
      <c r="AU118" s="273" t="s">
        <v>85</v>
      </c>
      <c r="AV118" s="15" t="s">
        <v>83</v>
      </c>
      <c r="AW118" s="15" t="s">
        <v>37</v>
      </c>
      <c r="AX118" s="15" t="s">
        <v>75</v>
      </c>
      <c r="AY118" s="273" t="s">
        <v>140</v>
      </c>
    </row>
    <row r="119" s="13" customFormat="1">
      <c r="A119" s="13"/>
      <c r="B119" s="231"/>
      <c r="C119" s="232"/>
      <c r="D119" s="212" t="s">
        <v>244</v>
      </c>
      <c r="E119" s="233" t="s">
        <v>19</v>
      </c>
      <c r="F119" s="234" t="s">
        <v>245</v>
      </c>
      <c r="G119" s="232"/>
      <c r="H119" s="235">
        <v>22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244</v>
      </c>
      <c r="AU119" s="241" t="s">
        <v>85</v>
      </c>
      <c r="AV119" s="13" t="s">
        <v>85</v>
      </c>
      <c r="AW119" s="13" t="s">
        <v>37</v>
      </c>
      <c r="AX119" s="13" t="s">
        <v>75</v>
      </c>
      <c r="AY119" s="241" t="s">
        <v>140</v>
      </c>
    </row>
    <row r="120" s="15" customFormat="1">
      <c r="A120" s="15"/>
      <c r="B120" s="264"/>
      <c r="C120" s="265"/>
      <c r="D120" s="212" t="s">
        <v>244</v>
      </c>
      <c r="E120" s="266" t="s">
        <v>19</v>
      </c>
      <c r="F120" s="267" t="s">
        <v>448</v>
      </c>
      <c r="G120" s="265"/>
      <c r="H120" s="266" t="s">
        <v>19</v>
      </c>
      <c r="I120" s="268"/>
      <c r="J120" s="265"/>
      <c r="K120" s="265"/>
      <c r="L120" s="269"/>
      <c r="M120" s="270"/>
      <c r="N120" s="271"/>
      <c r="O120" s="271"/>
      <c r="P120" s="271"/>
      <c r="Q120" s="271"/>
      <c r="R120" s="271"/>
      <c r="S120" s="271"/>
      <c r="T120" s="27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3" t="s">
        <v>244</v>
      </c>
      <c r="AU120" s="273" t="s">
        <v>85</v>
      </c>
      <c r="AV120" s="15" t="s">
        <v>83</v>
      </c>
      <c r="AW120" s="15" t="s">
        <v>37</v>
      </c>
      <c r="AX120" s="15" t="s">
        <v>75</v>
      </c>
      <c r="AY120" s="273" t="s">
        <v>140</v>
      </c>
    </row>
    <row r="121" s="13" customFormat="1">
      <c r="A121" s="13"/>
      <c r="B121" s="231"/>
      <c r="C121" s="232"/>
      <c r="D121" s="212" t="s">
        <v>244</v>
      </c>
      <c r="E121" s="233" t="s">
        <v>19</v>
      </c>
      <c r="F121" s="234" t="s">
        <v>245</v>
      </c>
      <c r="G121" s="232"/>
      <c r="H121" s="235">
        <v>22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244</v>
      </c>
      <c r="AU121" s="241" t="s">
        <v>85</v>
      </c>
      <c r="AV121" s="13" t="s">
        <v>85</v>
      </c>
      <c r="AW121" s="13" t="s">
        <v>37</v>
      </c>
      <c r="AX121" s="13" t="s">
        <v>75</v>
      </c>
      <c r="AY121" s="241" t="s">
        <v>140</v>
      </c>
    </row>
    <row r="122" s="14" customFormat="1">
      <c r="A122" s="14"/>
      <c r="B122" s="242"/>
      <c r="C122" s="243"/>
      <c r="D122" s="212" t="s">
        <v>244</v>
      </c>
      <c r="E122" s="244" t="s">
        <v>19</v>
      </c>
      <c r="F122" s="245" t="s">
        <v>246</v>
      </c>
      <c r="G122" s="243"/>
      <c r="H122" s="246">
        <v>44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244</v>
      </c>
      <c r="AU122" s="252" t="s">
        <v>85</v>
      </c>
      <c r="AV122" s="14" t="s">
        <v>145</v>
      </c>
      <c r="AW122" s="14" t="s">
        <v>37</v>
      </c>
      <c r="AX122" s="14" t="s">
        <v>83</v>
      </c>
      <c r="AY122" s="252" t="s">
        <v>140</v>
      </c>
    </row>
    <row r="123" s="2" customFormat="1" ht="16.5" customHeight="1">
      <c r="A123" s="39"/>
      <c r="B123" s="40"/>
      <c r="C123" s="198" t="s">
        <v>83</v>
      </c>
      <c r="D123" s="198" t="s">
        <v>141</v>
      </c>
      <c r="E123" s="199" t="s">
        <v>222</v>
      </c>
      <c r="F123" s="200" t="s">
        <v>223</v>
      </c>
      <c r="G123" s="201" t="s">
        <v>224</v>
      </c>
      <c r="H123" s="202">
        <v>2</v>
      </c>
      <c r="I123" s="203"/>
      <c r="J123" s="204">
        <f>ROUND(I123*H123,2)</f>
        <v>0</v>
      </c>
      <c r="K123" s="205"/>
      <c r="L123" s="45"/>
      <c r="M123" s="206" t="s">
        <v>19</v>
      </c>
      <c r="N123" s="207" t="s">
        <v>46</v>
      </c>
      <c r="O123" s="85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0" t="s">
        <v>145</v>
      </c>
      <c r="AT123" s="210" t="s">
        <v>141</v>
      </c>
      <c r="AU123" s="210" t="s">
        <v>85</v>
      </c>
      <c r="AY123" s="18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8" t="s">
        <v>83</v>
      </c>
      <c r="BK123" s="211">
        <f>ROUND(I123*H123,2)</f>
        <v>0</v>
      </c>
      <c r="BL123" s="18" t="s">
        <v>145</v>
      </c>
      <c r="BM123" s="210" t="s">
        <v>451</v>
      </c>
    </row>
    <row r="124" s="2" customFormat="1">
      <c r="A124" s="39"/>
      <c r="B124" s="40"/>
      <c r="C124" s="41"/>
      <c r="D124" s="212" t="s">
        <v>147</v>
      </c>
      <c r="E124" s="41"/>
      <c r="F124" s="213" t="s">
        <v>226</v>
      </c>
      <c r="G124" s="41"/>
      <c r="H124" s="41"/>
      <c r="I124" s="214"/>
      <c r="J124" s="41"/>
      <c r="K124" s="41"/>
      <c r="L124" s="45"/>
      <c r="M124" s="215"/>
      <c r="N124" s="21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85</v>
      </c>
    </row>
    <row r="125" s="11" customFormat="1" ht="20.88" customHeight="1">
      <c r="A125" s="11"/>
      <c r="B125" s="184"/>
      <c r="C125" s="185"/>
      <c r="D125" s="186" t="s">
        <v>74</v>
      </c>
      <c r="E125" s="227" t="s">
        <v>193</v>
      </c>
      <c r="F125" s="227" t="s">
        <v>257</v>
      </c>
      <c r="G125" s="185"/>
      <c r="H125" s="185"/>
      <c r="I125" s="188"/>
      <c r="J125" s="228">
        <f>BK125</f>
        <v>0</v>
      </c>
      <c r="K125" s="185"/>
      <c r="L125" s="190"/>
      <c r="M125" s="191"/>
      <c r="N125" s="192"/>
      <c r="O125" s="192"/>
      <c r="P125" s="193">
        <f>SUM(P126:P141)</f>
        <v>0</v>
      </c>
      <c r="Q125" s="192"/>
      <c r="R125" s="193">
        <f>SUM(R126:R141)</f>
        <v>0.001</v>
      </c>
      <c r="S125" s="192"/>
      <c r="T125" s="194">
        <f>SUM(T126:T141)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5" t="s">
        <v>83</v>
      </c>
      <c r="AT125" s="196" t="s">
        <v>74</v>
      </c>
      <c r="AU125" s="196" t="s">
        <v>85</v>
      </c>
      <c r="AY125" s="195" t="s">
        <v>140</v>
      </c>
      <c r="BK125" s="197">
        <f>SUM(BK126:BK141)</f>
        <v>0</v>
      </c>
    </row>
    <row r="126" s="2" customFormat="1" ht="37.8" customHeight="1">
      <c r="A126" s="39"/>
      <c r="B126" s="40"/>
      <c r="C126" s="198" t="s">
        <v>252</v>
      </c>
      <c r="D126" s="198" t="s">
        <v>141</v>
      </c>
      <c r="E126" s="199" t="s">
        <v>258</v>
      </c>
      <c r="F126" s="200" t="s">
        <v>259</v>
      </c>
      <c r="G126" s="201" t="s">
        <v>260</v>
      </c>
      <c r="H126" s="202">
        <v>20</v>
      </c>
      <c r="I126" s="203"/>
      <c r="J126" s="204">
        <f>ROUND(I126*H126,2)</f>
        <v>0</v>
      </c>
      <c r="K126" s="205"/>
      <c r="L126" s="45"/>
      <c r="M126" s="206" t="s">
        <v>19</v>
      </c>
      <c r="N126" s="207" t="s">
        <v>46</v>
      </c>
      <c r="O126" s="85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0" t="s">
        <v>145</v>
      </c>
      <c r="AT126" s="210" t="s">
        <v>141</v>
      </c>
      <c r="AU126" s="210" t="s">
        <v>238</v>
      </c>
      <c r="AY126" s="18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8" t="s">
        <v>83</v>
      </c>
      <c r="BK126" s="211">
        <f>ROUND(I126*H126,2)</f>
        <v>0</v>
      </c>
      <c r="BL126" s="18" t="s">
        <v>145</v>
      </c>
      <c r="BM126" s="210" t="s">
        <v>452</v>
      </c>
    </row>
    <row r="127" s="2" customFormat="1">
      <c r="A127" s="39"/>
      <c r="B127" s="40"/>
      <c r="C127" s="41"/>
      <c r="D127" s="229" t="s">
        <v>231</v>
      </c>
      <c r="E127" s="41"/>
      <c r="F127" s="230" t="s">
        <v>262</v>
      </c>
      <c r="G127" s="41"/>
      <c r="H127" s="41"/>
      <c r="I127" s="214"/>
      <c r="J127" s="41"/>
      <c r="K127" s="41"/>
      <c r="L127" s="45"/>
      <c r="M127" s="215"/>
      <c r="N127" s="21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231</v>
      </c>
      <c r="AU127" s="18" t="s">
        <v>238</v>
      </c>
    </row>
    <row r="128" s="15" customFormat="1">
      <c r="A128" s="15"/>
      <c r="B128" s="264"/>
      <c r="C128" s="265"/>
      <c r="D128" s="212" t="s">
        <v>244</v>
      </c>
      <c r="E128" s="266" t="s">
        <v>19</v>
      </c>
      <c r="F128" s="267" t="s">
        <v>447</v>
      </c>
      <c r="G128" s="265"/>
      <c r="H128" s="266" t="s">
        <v>19</v>
      </c>
      <c r="I128" s="268"/>
      <c r="J128" s="265"/>
      <c r="K128" s="265"/>
      <c r="L128" s="269"/>
      <c r="M128" s="270"/>
      <c r="N128" s="271"/>
      <c r="O128" s="271"/>
      <c r="P128" s="271"/>
      <c r="Q128" s="271"/>
      <c r="R128" s="271"/>
      <c r="S128" s="271"/>
      <c r="T128" s="27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3" t="s">
        <v>244</v>
      </c>
      <c r="AU128" s="273" t="s">
        <v>238</v>
      </c>
      <c r="AV128" s="15" t="s">
        <v>83</v>
      </c>
      <c r="AW128" s="15" t="s">
        <v>37</v>
      </c>
      <c r="AX128" s="15" t="s">
        <v>75</v>
      </c>
      <c r="AY128" s="273" t="s">
        <v>140</v>
      </c>
    </row>
    <row r="129" s="13" customFormat="1">
      <c r="A129" s="13"/>
      <c r="B129" s="231"/>
      <c r="C129" s="232"/>
      <c r="D129" s="212" t="s">
        <v>244</v>
      </c>
      <c r="E129" s="233" t="s">
        <v>19</v>
      </c>
      <c r="F129" s="234" t="s">
        <v>263</v>
      </c>
      <c r="G129" s="232"/>
      <c r="H129" s="235">
        <v>10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244</v>
      </c>
      <c r="AU129" s="241" t="s">
        <v>238</v>
      </c>
      <c r="AV129" s="13" t="s">
        <v>85</v>
      </c>
      <c r="AW129" s="13" t="s">
        <v>37</v>
      </c>
      <c r="AX129" s="13" t="s">
        <v>75</v>
      </c>
      <c r="AY129" s="241" t="s">
        <v>140</v>
      </c>
    </row>
    <row r="130" s="15" customFormat="1">
      <c r="A130" s="15"/>
      <c r="B130" s="264"/>
      <c r="C130" s="265"/>
      <c r="D130" s="212" t="s">
        <v>244</v>
      </c>
      <c r="E130" s="266" t="s">
        <v>19</v>
      </c>
      <c r="F130" s="267" t="s">
        <v>448</v>
      </c>
      <c r="G130" s="265"/>
      <c r="H130" s="266" t="s">
        <v>19</v>
      </c>
      <c r="I130" s="268"/>
      <c r="J130" s="265"/>
      <c r="K130" s="265"/>
      <c r="L130" s="269"/>
      <c r="M130" s="270"/>
      <c r="N130" s="271"/>
      <c r="O130" s="271"/>
      <c r="P130" s="271"/>
      <c r="Q130" s="271"/>
      <c r="R130" s="271"/>
      <c r="S130" s="271"/>
      <c r="T130" s="27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3" t="s">
        <v>244</v>
      </c>
      <c r="AU130" s="273" t="s">
        <v>238</v>
      </c>
      <c r="AV130" s="15" t="s">
        <v>83</v>
      </c>
      <c r="AW130" s="15" t="s">
        <v>37</v>
      </c>
      <c r="AX130" s="15" t="s">
        <v>75</v>
      </c>
      <c r="AY130" s="273" t="s">
        <v>140</v>
      </c>
    </row>
    <row r="131" s="13" customFormat="1">
      <c r="A131" s="13"/>
      <c r="B131" s="231"/>
      <c r="C131" s="232"/>
      <c r="D131" s="212" t="s">
        <v>244</v>
      </c>
      <c r="E131" s="233" t="s">
        <v>19</v>
      </c>
      <c r="F131" s="234" t="s">
        <v>263</v>
      </c>
      <c r="G131" s="232"/>
      <c r="H131" s="235">
        <v>10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244</v>
      </c>
      <c r="AU131" s="241" t="s">
        <v>238</v>
      </c>
      <c r="AV131" s="13" t="s">
        <v>85</v>
      </c>
      <c r="AW131" s="13" t="s">
        <v>37</v>
      </c>
      <c r="AX131" s="13" t="s">
        <v>75</v>
      </c>
      <c r="AY131" s="241" t="s">
        <v>140</v>
      </c>
    </row>
    <row r="132" s="14" customFormat="1">
      <c r="A132" s="14"/>
      <c r="B132" s="242"/>
      <c r="C132" s="243"/>
      <c r="D132" s="212" t="s">
        <v>244</v>
      </c>
      <c r="E132" s="244" t="s">
        <v>19</v>
      </c>
      <c r="F132" s="245" t="s">
        <v>246</v>
      </c>
      <c r="G132" s="243"/>
      <c r="H132" s="246">
        <v>20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244</v>
      </c>
      <c r="AU132" s="252" t="s">
        <v>238</v>
      </c>
      <c r="AV132" s="14" t="s">
        <v>145</v>
      </c>
      <c r="AW132" s="14" t="s">
        <v>37</v>
      </c>
      <c r="AX132" s="14" t="s">
        <v>83</v>
      </c>
      <c r="AY132" s="252" t="s">
        <v>140</v>
      </c>
    </row>
    <row r="133" s="2" customFormat="1" ht="16.5" customHeight="1">
      <c r="A133" s="39"/>
      <c r="B133" s="40"/>
      <c r="C133" s="253" t="s">
        <v>162</v>
      </c>
      <c r="D133" s="253" t="s">
        <v>264</v>
      </c>
      <c r="E133" s="254" t="s">
        <v>265</v>
      </c>
      <c r="F133" s="255" t="s">
        <v>266</v>
      </c>
      <c r="G133" s="256" t="s">
        <v>267</v>
      </c>
      <c r="H133" s="257">
        <v>1</v>
      </c>
      <c r="I133" s="258"/>
      <c r="J133" s="259">
        <f>ROUND(I133*H133,2)</f>
        <v>0</v>
      </c>
      <c r="K133" s="260"/>
      <c r="L133" s="261"/>
      <c r="M133" s="262" t="s">
        <v>19</v>
      </c>
      <c r="N133" s="263" t="s">
        <v>46</v>
      </c>
      <c r="O133" s="85"/>
      <c r="P133" s="208">
        <f>O133*H133</f>
        <v>0</v>
      </c>
      <c r="Q133" s="208">
        <v>0.001</v>
      </c>
      <c r="R133" s="208">
        <f>Q133*H133</f>
        <v>0.001</v>
      </c>
      <c r="S133" s="208">
        <v>0</v>
      </c>
      <c r="T133" s="20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0" t="s">
        <v>162</v>
      </c>
      <c r="AT133" s="210" t="s">
        <v>264</v>
      </c>
      <c r="AU133" s="210" t="s">
        <v>238</v>
      </c>
      <c r="AY133" s="18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8" t="s">
        <v>83</v>
      </c>
      <c r="BK133" s="211">
        <f>ROUND(I133*H133,2)</f>
        <v>0</v>
      </c>
      <c r="BL133" s="18" t="s">
        <v>145</v>
      </c>
      <c r="BM133" s="210" t="s">
        <v>453</v>
      </c>
    </row>
    <row r="134" s="13" customFormat="1">
      <c r="A134" s="13"/>
      <c r="B134" s="231"/>
      <c r="C134" s="232"/>
      <c r="D134" s="212" t="s">
        <v>244</v>
      </c>
      <c r="E134" s="232"/>
      <c r="F134" s="234" t="s">
        <v>454</v>
      </c>
      <c r="G134" s="232"/>
      <c r="H134" s="235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4</v>
      </c>
      <c r="AX134" s="13" t="s">
        <v>83</v>
      </c>
      <c r="AY134" s="241" t="s">
        <v>140</v>
      </c>
    </row>
    <row r="135" s="2" customFormat="1" ht="49.05" customHeight="1">
      <c r="A135" s="39"/>
      <c r="B135" s="40"/>
      <c r="C135" s="198" t="s">
        <v>167</v>
      </c>
      <c r="D135" s="198" t="s">
        <v>141</v>
      </c>
      <c r="E135" s="199" t="s">
        <v>270</v>
      </c>
      <c r="F135" s="200" t="s">
        <v>271</v>
      </c>
      <c r="G135" s="201" t="s">
        <v>260</v>
      </c>
      <c r="H135" s="202">
        <v>20</v>
      </c>
      <c r="I135" s="203"/>
      <c r="J135" s="204">
        <f>ROUND(I135*H135,2)</f>
        <v>0</v>
      </c>
      <c r="K135" s="205"/>
      <c r="L135" s="45"/>
      <c r="M135" s="206" t="s">
        <v>19</v>
      </c>
      <c r="N135" s="207" t="s">
        <v>46</v>
      </c>
      <c r="O135" s="85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0" t="s">
        <v>145</v>
      </c>
      <c r="AT135" s="210" t="s">
        <v>141</v>
      </c>
      <c r="AU135" s="210" t="s">
        <v>238</v>
      </c>
      <c r="AY135" s="18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8" t="s">
        <v>83</v>
      </c>
      <c r="BK135" s="211">
        <f>ROUND(I135*H135,2)</f>
        <v>0</v>
      </c>
      <c r="BL135" s="18" t="s">
        <v>145</v>
      </c>
      <c r="BM135" s="210" t="s">
        <v>455</v>
      </c>
    </row>
    <row r="136" s="2" customFormat="1">
      <c r="A136" s="39"/>
      <c r="B136" s="40"/>
      <c r="C136" s="41"/>
      <c r="D136" s="229" t="s">
        <v>231</v>
      </c>
      <c r="E136" s="41"/>
      <c r="F136" s="230" t="s">
        <v>273</v>
      </c>
      <c r="G136" s="41"/>
      <c r="H136" s="41"/>
      <c r="I136" s="214"/>
      <c r="J136" s="41"/>
      <c r="K136" s="41"/>
      <c r="L136" s="45"/>
      <c r="M136" s="215"/>
      <c r="N136" s="21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231</v>
      </c>
      <c r="AU136" s="18" t="s">
        <v>238</v>
      </c>
    </row>
    <row r="137" s="15" customFormat="1">
      <c r="A137" s="15"/>
      <c r="B137" s="264"/>
      <c r="C137" s="265"/>
      <c r="D137" s="212" t="s">
        <v>244</v>
      </c>
      <c r="E137" s="266" t="s">
        <v>19</v>
      </c>
      <c r="F137" s="267" t="s">
        <v>447</v>
      </c>
      <c r="G137" s="265"/>
      <c r="H137" s="266" t="s">
        <v>19</v>
      </c>
      <c r="I137" s="268"/>
      <c r="J137" s="265"/>
      <c r="K137" s="265"/>
      <c r="L137" s="269"/>
      <c r="M137" s="270"/>
      <c r="N137" s="271"/>
      <c r="O137" s="271"/>
      <c r="P137" s="271"/>
      <c r="Q137" s="271"/>
      <c r="R137" s="271"/>
      <c r="S137" s="271"/>
      <c r="T137" s="27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3" t="s">
        <v>244</v>
      </c>
      <c r="AU137" s="273" t="s">
        <v>238</v>
      </c>
      <c r="AV137" s="15" t="s">
        <v>83</v>
      </c>
      <c r="AW137" s="15" t="s">
        <v>37</v>
      </c>
      <c r="AX137" s="15" t="s">
        <v>75</v>
      </c>
      <c r="AY137" s="273" t="s">
        <v>140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263</v>
      </c>
      <c r="G138" s="232"/>
      <c r="H138" s="235">
        <v>10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5" customFormat="1">
      <c r="A139" s="15"/>
      <c r="B139" s="264"/>
      <c r="C139" s="265"/>
      <c r="D139" s="212" t="s">
        <v>244</v>
      </c>
      <c r="E139" s="266" t="s">
        <v>19</v>
      </c>
      <c r="F139" s="267" t="s">
        <v>448</v>
      </c>
      <c r="G139" s="265"/>
      <c r="H139" s="266" t="s">
        <v>19</v>
      </c>
      <c r="I139" s="268"/>
      <c r="J139" s="265"/>
      <c r="K139" s="265"/>
      <c r="L139" s="269"/>
      <c r="M139" s="270"/>
      <c r="N139" s="271"/>
      <c r="O139" s="271"/>
      <c r="P139" s="271"/>
      <c r="Q139" s="271"/>
      <c r="R139" s="271"/>
      <c r="S139" s="271"/>
      <c r="T139" s="27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3" t="s">
        <v>244</v>
      </c>
      <c r="AU139" s="273" t="s">
        <v>238</v>
      </c>
      <c r="AV139" s="15" t="s">
        <v>83</v>
      </c>
      <c r="AW139" s="15" t="s">
        <v>37</v>
      </c>
      <c r="AX139" s="15" t="s">
        <v>75</v>
      </c>
      <c r="AY139" s="273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263</v>
      </c>
      <c r="G140" s="232"/>
      <c r="H140" s="235">
        <v>10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20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11" customFormat="1" ht="22.8" customHeight="1">
      <c r="A142" s="11"/>
      <c r="B142" s="184"/>
      <c r="C142" s="185"/>
      <c r="D142" s="186" t="s">
        <v>74</v>
      </c>
      <c r="E142" s="227" t="s">
        <v>238</v>
      </c>
      <c r="F142" s="227" t="s">
        <v>274</v>
      </c>
      <c r="G142" s="185"/>
      <c r="H142" s="185"/>
      <c r="I142" s="188"/>
      <c r="J142" s="228">
        <f>BK142</f>
        <v>0</v>
      </c>
      <c r="K142" s="185"/>
      <c r="L142" s="190"/>
      <c r="M142" s="191"/>
      <c r="N142" s="192"/>
      <c r="O142" s="192"/>
      <c r="P142" s="193">
        <f>P143</f>
        <v>0</v>
      </c>
      <c r="Q142" s="192"/>
      <c r="R142" s="193">
        <f>R143</f>
        <v>1.8653671446755999</v>
      </c>
      <c r="S142" s="192"/>
      <c r="T142" s="194">
        <f>T143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95" t="s">
        <v>83</v>
      </c>
      <c r="AT142" s="196" t="s">
        <v>74</v>
      </c>
      <c r="AU142" s="196" t="s">
        <v>83</v>
      </c>
      <c r="AY142" s="195" t="s">
        <v>140</v>
      </c>
      <c r="BK142" s="197">
        <f>BK143</f>
        <v>0</v>
      </c>
    </row>
    <row r="143" s="11" customFormat="1" ht="20.88" customHeight="1">
      <c r="A143" s="11"/>
      <c r="B143" s="184"/>
      <c r="C143" s="185"/>
      <c r="D143" s="186" t="s">
        <v>74</v>
      </c>
      <c r="E143" s="227" t="s">
        <v>275</v>
      </c>
      <c r="F143" s="227" t="s">
        <v>276</v>
      </c>
      <c r="G143" s="185"/>
      <c r="H143" s="185"/>
      <c r="I143" s="188"/>
      <c r="J143" s="228">
        <f>BK143</f>
        <v>0</v>
      </c>
      <c r="K143" s="185"/>
      <c r="L143" s="190"/>
      <c r="M143" s="191"/>
      <c r="N143" s="192"/>
      <c r="O143" s="192"/>
      <c r="P143" s="193">
        <f>SUM(P144:P203)</f>
        <v>0</v>
      </c>
      <c r="Q143" s="192"/>
      <c r="R143" s="193">
        <f>SUM(R144:R203)</f>
        <v>1.8653671446755999</v>
      </c>
      <c r="S143" s="192"/>
      <c r="T143" s="194">
        <f>SUM(T144:T203)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5" t="s">
        <v>83</v>
      </c>
      <c r="AT143" s="196" t="s">
        <v>74</v>
      </c>
      <c r="AU143" s="196" t="s">
        <v>85</v>
      </c>
      <c r="AY143" s="195" t="s">
        <v>140</v>
      </c>
      <c r="BK143" s="197">
        <f>SUM(BK144:BK203)</f>
        <v>0</v>
      </c>
    </row>
    <row r="144" s="2" customFormat="1" ht="66.75" customHeight="1">
      <c r="A144" s="39"/>
      <c r="B144" s="40"/>
      <c r="C144" s="198" t="s">
        <v>113</v>
      </c>
      <c r="D144" s="198" t="s">
        <v>141</v>
      </c>
      <c r="E144" s="199" t="s">
        <v>277</v>
      </c>
      <c r="F144" s="200" t="s">
        <v>278</v>
      </c>
      <c r="G144" s="201" t="s">
        <v>241</v>
      </c>
      <c r="H144" s="202">
        <v>7.9960000000000004</v>
      </c>
      <c r="I144" s="203"/>
      <c r="J144" s="204">
        <f>ROUND(I144*H144,2)</f>
        <v>0</v>
      </c>
      <c r="K144" s="205"/>
      <c r="L144" s="45"/>
      <c r="M144" s="206" t="s">
        <v>19</v>
      </c>
      <c r="N144" s="207" t="s">
        <v>46</v>
      </c>
      <c r="O144" s="85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0" t="s">
        <v>145</v>
      </c>
      <c r="AT144" s="210" t="s">
        <v>141</v>
      </c>
      <c r="AU144" s="210" t="s">
        <v>238</v>
      </c>
      <c r="AY144" s="18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8" t="s">
        <v>83</v>
      </c>
      <c r="BK144" s="211">
        <f>ROUND(I144*H144,2)</f>
        <v>0</v>
      </c>
      <c r="BL144" s="18" t="s">
        <v>145</v>
      </c>
      <c r="BM144" s="210" t="s">
        <v>456</v>
      </c>
    </row>
    <row r="145" s="2" customFormat="1">
      <c r="A145" s="39"/>
      <c r="B145" s="40"/>
      <c r="C145" s="41"/>
      <c r="D145" s="229" t="s">
        <v>231</v>
      </c>
      <c r="E145" s="41"/>
      <c r="F145" s="230" t="s">
        <v>280</v>
      </c>
      <c r="G145" s="41"/>
      <c r="H145" s="41"/>
      <c r="I145" s="214"/>
      <c r="J145" s="41"/>
      <c r="K145" s="41"/>
      <c r="L145" s="45"/>
      <c r="M145" s="215"/>
      <c r="N145" s="21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231</v>
      </c>
      <c r="AU145" s="18" t="s">
        <v>238</v>
      </c>
    </row>
    <row r="146" s="15" customFormat="1">
      <c r="A146" s="15"/>
      <c r="B146" s="264"/>
      <c r="C146" s="265"/>
      <c r="D146" s="212" t="s">
        <v>244</v>
      </c>
      <c r="E146" s="266" t="s">
        <v>19</v>
      </c>
      <c r="F146" s="267" t="s">
        <v>447</v>
      </c>
      <c r="G146" s="265"/>
      <c r="H146" s="266" t="s">
        <v>19</v>
      </c>
      <c r="I146" s="268"/>
      <c r="J146" s="265"/>
      <c r="K146" s="265"/>
      <c r="L146" s="269"/>
      <c r="M146" s="270"/>
      <c r="N146" s="271"/>
      <c r="O146" s="271"/>
      <c r="P146" s="271"/>
      <c r="Q146" s="271"/>
      <c r="R146" s="271"/>
      <c r="S146" s="271"/>
      <c r="T146" s="27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3" t="s">
        <v>244</v>
      </c>
      <c r="AU146" s="273" t="s">
        <v>238</v>
      </c>
      <c r="AV146" s="15" t="s">
        <v>83</v>
      </c>
      <c r="AW146" s="15" t="s">
        <v>37</v>
      </c>
      <c r="AX146" s="15" t="s">
        <v>75</v>
      </c>
      <c r="AY146" s="273" t="s">
        <v>140</v>
      </c>
    </row>
    <row r="147" s="13" customFormat="1">
      <c r="A147" s="13"/>
      <c r="B147" s="231"/>
      <c r="C147" s="232"/>
      <c r="D147" s="212" t="s">
        <v>244</v>
      </c>
      <c r="E147" s="233" t="s">
        <v>19</v>
      </c>
      <c r="F147" s="234" t="s">
        <v>281</v>
      </c>
      <c r="G147" s="232"/>
      <c r="H147" s="235">
        <v>1.1659999999999999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244</v>
      </c>
      <c r="AU147" s="241" t="s">
        <v>238</v>
      </c>
      <c r="AV147" s="13" t="s">
        <v>85</v>
      </c>
      <c r="AW147" s="13" t="s">
        <v>37</v>
      </c>
      <c r="AX147" s="13" t="s">
        <v>75</v>
      </c>
      <c r="AY147" s="241" t="s">
        <v>140</v>
      </c>
    </row>
    <row r="148" s="13" customFormat="1">
      <c r="A148" s="13"/>
      <c r="B148" s="231"/>
      <c r="C148" s="232"/>
      <c r="D148" s="212" t="s">
        <v>244</v>
      </c>
      <c r="E148" s="233" t="s">
        <v>19</v>
      </c>
      <c r="F148" s="234" t="s">
        <v>282</v>
      </c>
      <c r="G148" s="232"/>
      <c r="H148" s="235">
        <v>2.3999999999999999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244</v>
      </c>
      <c r="AU148" s="241" t="s">
        <v>238</v>
      </c>
      <c r="AV148" s="13" t="s">
        <v>85</v>
      </c>
      <c r="AW148" s="13" t="s">
        <v>37</v>
      </c>
      <c r="AX148" s="13" t="s">
        <v>75</v>
      </c>
      <c r="AY148" s="241" t="s">
        <v>140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283</v>
      </c>
      <c r="G149" s="232"/>
      <c r="H149" s="235">
        <v>0.432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5" customFormat="1">
      <c r="A150" s="15"/>
      <c r="B150" s="264"/>
      <c r="C150" s="265"/>
      <c r="D150" s="212" t="s">
        <v>244</v>
      </c>
      <c r="E150" s="266" t="s">
        <v>19</v>
      </c>
      <c r="F150" s="267" t="s">
        <v>448</v>
      </c>
      <c r="G150" s="265"/>
      <c r="H150" s="266" t="s">
        <v>19</v>
      </c>
      <c r="I150" s="268"/>
      <c r="J150" s="265"/>
      <c r="K150" s="265"/>
      <c r="L150" s="269"/>
      <c r="M150" s="270"/>
      <c r="N150" s="271"/>
      <c r="O150" s="271"/>
      <c r="P150" s="271"/>
      <c r="Q150" s="271"/>
      <c r="R150" s="271"/>
      <c r="S150" s="271"/>
      <c r="T150" s="27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3" t="s">
        <v>244</v>
      </c>
      <c r="AU150" s="273" t="s">
        <v>238</v>
      </c>
      <c r="AV150" s="15" t="s">
        <v>83</v>
      </c>
      <c r="AW150" s="15" t="s">
        <v>37</v>
      </c>
      <c r="AX150" s="15" t="s">
        <v>75</v>
      </c>
      <c r="AY150" s="273" t="s">
        <v>140</v>
      </c>
    </row>
    <row r="151" s="13" customFormat="1">
      <c r="A151" s="13"/>
      <c r="B151" s="231"/>
      <c r="C151" s="232"/>
      <c r="D151" s="212" t="s">
        <v>244</v>
      </c>
      <c r="E151" s="233" t="s">
        <v>19</v>
      </c>
      <c r="F151" s="234" t="s">
        <v>281</v>
      </c>
      <c r="G151" s="232"/>
      <c r="H151" s="235">
        <v>1.1659999999999999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244</v>
      </c>
      <c r="AU151" s="241" t="s">
        <v>238</v>
      </c>
      <c r="AV151" s="13" t="s">
        <v>85</v>
      </c>
      <c r="AW151" s="13" t="s">
        <v>37</v>
      </c>
      <c r="AX151" s="13" t="s">
        <v>75</v>
      </c>
      <c r="AY151" s="241" t="s">
        <v>140</v>
      </c>
    </row>
    <row r="152" s="13" customFormat="1">
      <c r="A152" s="13"/>
      <c r="B152" s="231"/>
      <c r="C152" s="232"/>
      <c r="D152" s="212" t="s">
        <v>244</v>
      </c>
      <c r="E152" s="233" t="s">
        <v>19</v>
      </c>
      <c r="F152" s="234" t="s">
        <v>282</v>
      </c>
      <c r="G152" s="232"/>
      <c r="H152" s="235">
        <v>2.3999999999999999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244</v>
      </c>
      <c r="AU152" s="241" t="s">
        <v>238</v>
      </c>
      <c r="AV152" s="13" t="s">
        <v>85</v>
      </c>
      <c r="AW152" s="13" t="s">
        <v>37</v>
      </c>
      <c r="AX152" s="13" t="s">
        <v>75</v>
      </c>
      <c r="AY152" s="241" t="s">
        <v>140</v>
      </c>
    </row>
    <row r="153" s="13" customFormat="1">
      <c r="A153" s="13"/>
      <c r="B153" s="231"/>
      <c r="C153" s="232"/>
      <c r="D153" s="212" t="s">
        <v>244</v>
      </c>
      <c r="E153" s="233" t="s">
        <v>19</v>
      </c>
      <c r="F153" s="234" t="s">
        <v>283</v>
      </c>
      <c r="G153" s="232"/>
      <c r="H153" s="235">
        <v>0.432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244</v>
      </c>
      <c r="AU153" s="241" t="s">
        <v>238</v>
      </c>
      <c r="AV153" s="13" t="s">
        <v>85</v>
      </c>
      <c r="AW153" s="13" t="s">
        <v>37</v>
      </c>
      <c r="AX153" s="13" t="s">
        <v>75</v>
      </c>
      <c r="AY153" s="241" t="s">
        <v>140</v>
      </c>
    </row>
    <row r="154" s="14" customFormat="1">
      <c r="A154" s="14"/>
      <c r="B154" s="242"/>
      <c r="C154" s="243"/>
      <c r="D154" s="212" t="s">
        <v>244</v>
      </c>
      <c r="E154" s="244" t="s">
        <v>19</v>
      </c>
      <c r="F154" s="245" t="s">
        <v>246</v>
      </c>
      <c r="G154" s="243"/>
      <c r="H154" s="246">
        <v>7.9960000000000004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244</v>
      </c>
      <c r="AU154" s="252" t="s">
        <v>238</v>
      </c>
      <c r="AV154" s="14" t="s">
        <v>145</v>
      </c>
      <c r="AW154" s="14" t="s">
        <v>37</v>
      </c>
      <c r="AX154" s="14" t="s">
        <v>83</v>
      </c>
      <c r="AY154" s="252" t="s">
        <v>140</v>
      </c>
    </row>
    <row r="155" s="2" customFormat="1" ht="76.35" customHeight="1">
      <c r="A155" s="39"/>
      <c r="B155" s="40"/>
      <c r="C155" s="198" t="s">
        <v>367</v>
      </c>
      <c r="D155" s="198" t="s">
        <v>141</v>
      </c>
      <c r="E155" s="199" t="s">
        <v>284</v>
      </c>
      <c r="F155" s="200" t="s">
        <v>285</v>
      </c>
      <c r="G155" s="201" t="s">
        <v>260</v>
      </c>
      <c r="H155" s="202">
        <v>57.704000000000001</v>
      </c>
      <c r="I155" s="203"/>
      <c r="J155" s="204">
        <f>ROUND(I155*H155,2)</f>
        <v>0</v>
      </c>
      <c r="K155" s="205"/>
      <c r="L155" s="45"/>
      <c r="M155" s="206" t="s">
        <v>19</v>
      </c>
      <c r="N155" s="207" t="s">
        <v>46</v>
      </c>
      <c r="O155" s="85"/>
      <c r="P155" s="208">
        <f>O155*H155</f>
        <v>0</v>
      </c>
      <c r="Q155" s="208">
        <v>0.0072580040000000002</v>
      </c>
      <c r="R155" s="208">
        <f>Q155*H155</f>
        <v>0.41881586281600003</v>
      </c>
      <c r="S155" s="208">
        <v>0</v>
      </c>
      <c r="T155" s="20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0" t="s">
        <v>145</v>
      </c>
      <c r="AT155" s="210" t="s">
        <v>141</v>
      </c>
      <c r="AU155" s="210" t="s">
        <v>238</v>
      </c>
      <c r="AY155" s="18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8" t="s">
        <v>83</v>
      </c>
      <c r="BK155" s="211">
        <f>ROUND(I155*H155,2)</f>
        <v>0</v>
      </c>
      <c r="BL155" s="18" t="s">
        <v>145</v>
      </c>
      <c r="BM155" s="210" t="s">
        <v>457</v>
      </c>
    </row>
    <row r="156" s="2" customFormat="1">
      <c r="A156" s="39"/>
      <c r="B156" s="40"/>
      <c r="C156" s="41"/>
      <c r="D156" s="229" t="s">
        <v>231</v>
      </c>
      <c r="E156" s="41"/>
      <c r="F156" s="230" t="s">
        <v>287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231</v>
      </c>
      <c r="AU156" s="18" t="s">
        <v>238</v>
      </c>
    </row>
    <row r="157" s="15" customFormat="1">
      <c r="A157" s="15"/>
      <c r="B157" s="264"/>
      <c r="C157" s="265"/>
      <c r="D157" s="212" t="s">
        <v>244</v>
      </c>
      <c r="E157" s="266" t="s">
        <v>19</v>
      </c>
      <c r="F157" s="267" t="s">
        <v>447</v>
      </c>
      <c r="G157" s="265"/>
      <c r="H157" s="266" t="s">
        <v>19</v>
      </c>
      <c r="I157" s="268"/>
      <c r="J157" s="265"/>
      <c r="K157" s="265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244</v>
      </c>
      <c r="AU157" s="273" t="s">
        <v>238</v>
      </c>
      <c r="AV157" s="15" t="s">
        <v>83</v>
      </c>
      <c r="AW157" s="15" t="s">
        <v>37</v>
      </c>
      <c r="AX157" s="15" t="s">
        <v>75</v>
      </c>
      <c r="AY157" s="273" t="s">
        <v>140</v>
      </c>
    </row>
    <row r="158" s="13" customFormat="1">
      <c r="A158" s="13"/>
      <c r="B158" s="231"/>
      <c r="C158" s="232"/>
      <c r="D158" s="212" t="s">
        <v>244</v>
      </c>
      <c r="E158" s="233" t="s">
        <v>19</v>
      </c>
      <c r="F158" s="234" t="s">
        <v>288</v>
      </c>
      <c r="G158" s="232"/>
      <c r="H158" s="235">
        <v>9.0719999999999992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244</v>
      </c>
      <c r="AU158" s="241" t="s">
        <v>238</v>
      </c>
      <c r="AV158" s="13" t="s">
        <v>85</v>
      </c>
      <c r="AW158" s="13" t="s">
        <v>37</v>
      </c>
      <c r="AX158" s="13" t="s">
        <v>75</v>
      </c>
      <c r="AY158" s="241" t="s">
        <v>140</v>
      </c>
    </row>
    <row r="159" s="13" customFormat="1">
      <c r="A159" s="13"/>
      <c r="B159" s="231"/>
      <c r="C159" s="232"/>
      <c r="D159" s="212" t="s">
        <v>244</v>
      </c>
      <c r="E159" s="233" t="s">
        <v>19</v>
      </c>
      <c r="F159" s="234" t="s">
        <v>289</v>
      </c>
      <c r="G159" s="232"/>
      <c r="H159" s="235">
        <v>16.899999999999999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244</v>
      </c>
      <c r="AU159" s="241" t="s">
        <v>238</v>
      </c>
      <c r="AV159" s="13" t="s">
        <v>85</v>
      </c>
      <c r="AW159" s="13" t="s">
        <v>37</v>
      </c>
      <c r="AX159" s="13" t="s">
        <v>75</v>
      </c>
      <c r="AY159" s="241" t="s">
        <v>140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290</v>
      </c>
      <c r="G160" s="232"/>
      <c r="H160" s="235">
        <v>2.8799999999999999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238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5" customFormat="1">
      <c r="A161" s="15"/>
      <c r="B161" s="264"/>
      <c r="C161" s="265"/>
      <c r="D161" s="212" t="s">
        <v>244</v>
      </c>
      <c r="E161" s="266" t="s">
        <v>19</v>
      </c>
      <c r="F161" s="267" t="s">
        <v>448</v>
      </c>
      <c r="G161" s="265"/>
      <c r="H161" s="266" t="s">
        <v>19</v>
      </c>
      <c r="I161" s="268"/>
      <c r="J161" s="265"/>
      <c r="K161" s="265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244</v>
      </c>
      <c r="AU161" s="273" t="s">
        <v>238</v>
      </c>
      <c r="AV161" s="15" t="s">
        <v>83</v>
      </c>
      <c r="AW161" s="15" t="s">
        <v>37</v>
      </c>
      <c r="AX161" s="15" t="s">
        <v>75</v>
      </c>
      <c r="AY161" s="273" t="s">
        <v>140</v>
      </c>
    </row>
    <row r="162" s="13" customFormat="1">
      <c r="A162" s="13"/>
      <c r="B162" s="231"/>
      <c r="C162" s="232"/>
      <c r="D162" s="212" t="s">
        <v>244</v>
      </c>
      <c r="E162" s="233" t="s">
        <v>19</v>
      </c>
      <c r="F162" s="234" t="s">
        <v>288</v>
      </c>
      <c r="G162" s="232"/>
      <c r="H162" s="235">
        <v>9.0719999999999992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244</v>
      </c>
      <c r="AU162" s="241" t="s">
        <v>238</v>
      </c>
      <c r="AV162" s="13" t="s">
        <v>85</v>
      </c>
      <c r="AW162" s="13" t="s">
        <v>37</v>
      </c>
      <c r="AX162" s="13" t="s">
        <v>75</v>
      </c>
      <c r="AY162" s="241" t="s">
        <v>140</v>
      </c>
    </row>
    <row r="163" s="13" customFormat="1">
      <c r="A163" s="13"/>
      <c r="B163" s="231"/>
      <c r="C163" s="232"/>
      <c r="D163" s="212" t="s">
        <v>244</v>
      </c>
      <c r="E163" s="233" t="s">
        <v>19</v>
      </c>
      <c r="F163" s="234" t="s">
        <v>289</v>
      </c>
      <c r="G163" s="232"/>
      <c r="H163" s="235">
        <v>16.899999999999999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244</v>
      </c>
      <c r="AU163" s="241" t="s">
        <v>238</v>
      </c>
      <c r="AV163" s="13" t="s">
        <v>85</v>
      </c>
      <c r="AW163" s="13" t="s">
        <v>37</v>
      </c>
      <c r="AX163" s="13" t="s">
        <v>75</v>
      </c>
      <c r="AY163" s="241" t="s">
        <v>140</v>
      </c>
    </row>
    <row r="164" s="13" customFormat="1">
      <c r="A164" s="13"/>
      <c r="B164" s="231"/>
      <c r="C164" s="232"/>
      <c r="D164" s="212" t="s">
        <v>244</v>
      </c>
      <c r="E164" s="233" t="s">
        <v>19</v>
      </c>
      <c r="F164" s="234" t="s">
        <v>290</v>
      </c>
      <c r="G164" s="232"/>
      <c r="H164" s="235">
        <v>2.8799999999999999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244</v>
      </c>
      <c r="AU164" s="241" t="s">
        <v>238</v>
      </c>
      <c r="AV164" s="13" t="s">
        <v>85</v>
      </c>
      <c r="AW164" s="13" t="s">
        <v>37</v>
      </c>
      <c r="AX164" s="13" t="s">
        <v>75</v>
      </c>
      <c r="AY164" s="241" t="s">
        <v>140</v>
      </c>
    </row>
    <row r="165" s="14" customFormat="1">
      <c r="A165" s="14"/>
      <c r="B165" s="242"/>
      <c r="C165" s="243"/>
      <c r="D165" s="212" t="s">
        <v>244</v>
      </c>
      <c r="E165" s="244" t="s">
        <v>19</v>
      </c>
      <c r="F165" s="245" t="s">
        <v>246</v>
      </c>
      <c r="G165" s="243"/>
      <c r="H165" s="246">
        <v>57.703999999999994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244</v>
      </c>
      <c r="AU165" s="252" t="s">
        <v>238</v>
      </c>
      <c r="AV165" s="14" t="s">
        <v>145</v>
      </c>
      <c r="AW165" s="14" t="s">
        <v>37</v>
      </c>
      <c r="AX165" s="14" t="s">
        <v>83</v>
      </c>
      <c r="AY165" s="252" t="s">
        <v>140</v>
      </c>
    </row>
    <row r="166" s="2" customFormat="1" ht="76.35" customHeight="1">
      <c r="A166" s="39"/>
      <c r="B166" s="40"/>
      <c r="C166" s="198" t="s">
        <v>172</v>
      </c>
      <c r="D166" s="198" t="s">
        <v>141</v>
      </c>
      <c r="E166" s="199" t="s">
        <v>292</v>
      </c>
      <c r="F166" s="200" t="s">
        <v>293</v>
      </c>
      <c r="G166" s="201" t="s">
        <v>260</v>
      </c>
      <c r="H166" s="202">
        <v>57.704000000000001</v>
      </c>
      <c r="I166" s="203"/>
      <c r="J166" s="204">
        <f>ROUND(I166*H166,2)</f>
        <v>0</v>
      </c>
      <c r="K166" s="205"/>
      <c r="L166" s="45"/>
      <c r="M166" s="206" t="s">
        <v>19</v>
      </c>
      <c r="N166" s="207" t="s">
        <v>46</v>
      </c>
      <c r="O166" s="85"/>
      <c r="P166" s="208">
        <f>O166*H166</f>
        <v>0</v>
      </c>
      <c r="Q166" s="208">
        <v>0.00085693499999999997</v>
      </c>
      <c r="R166" s="208">
        <f>Q166*H166</f>
        <v>0.04944857724</v>
      </c>
      <c r="S166" s="208">
        <v>0</v>
      </c>
      <c r="T166" s="20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0" t="s">
        <v>145</v>
      </c>
      <c r="AT166" s="210" t="s">
        <v>141</v>
      </c>
      <c r="AU166" s="210" t="s">
        <v>238</v>
      </c>
      <c r="AY166" s="18" t="s">
        <v>140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8" t="s">
        <v>83</v>
      </c>
      <c r="BK166" s="211">
        <f>ROUND(I166*H166,2)</f>
        <v>0</v>
      </c>
      <c r="BL166" s="18" t="s">
        <v>145</v>
      </c>
      <c r="BM166" s="210" t="s">
        <v>458</v>
      </c>
    </row>
    <row r="167" s="2" customFormat="1">
      <c r="A167" s="39"/>
      <c r="B167" s="40"/>
      <c r="C167" s="41"/>
      <c r="D167" s="229" t="s">
        <v>231</v>
      </c>
      <c r="E167" s="41"/>
      <c r="F167" s="230" t="s">
        <v>295</v>
      </c>
      <c r="G167" s="41"/>
      <c r="H167" s="41"/>
      <c r="I167" s="214"/>
      <c r="J167" s="41"/>
      <c r="K167" s="41"/>
      <c r="L167" s="45"/>
      <c r="M167" s="215"/>
      <c r="N167" s="216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231</v>
      </c>
      <c r="AU167" s="18" t="s">
        <v>238</v>
      </c>
    </row>
    <row r="168" s="15" customFormat="1">
      <c r="A168" s="15"/>
      <c r="B168" s="264"/>
      <c r="C168" s="265"/>
      <c r="D168" s="212" t="s">
        <v>244</v>
      </c>
      <c r="E168" s="266" t="s">
        <v>19</v>
      </c>
      <c r="F168" s="267" t="s">
        <v>447</v>
      </c>
      <c r="G168" s="265"/>
      <c r="H168" s="266" t="s">
        <v>19</v>
      </c>
      <c r="I168" s="268"/>
      <c r="J168" s="265"/>
      <c r="K168" s="265"/>
      <c r="L168" s="269"/>
      <c r="M168" s="270"/>
      <c r="N168" s="271"/>
      <c r="O168" s="271"/>
      <c r="P168" s="271"/>
      <c r="Q168" s="271"/>
      <c r="R168" s="271"/>
      <c r="S168" s="271"/>
      <c r="T168" s="27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3" t="s">
        <v>244</v>
      </c>
      <c r="AU168" s="273" t="s">
        <v>238</v>
      </c>
      <c r="AV168" s="15" t="s">
        <v>83</v>
      </c>
      <c r="AW168" s="15" t="s">
        <v>37</v>
      </c>
      <c r="AX168" s="15" t="s">
        <v>75</v>
      </c>
      <c r="AY168" s="273" t="s">
        <v>140</v>
      </c>
    </row>
    <row r="169" s="13" customFormat="1">
      <c r="A169" s="13"/>
      <c r="B169" s="231"/>
      <c r="C169" s="232"/>
      <c r="D169" s="212" t="s">
        <v>244</v>
      </c>
      <c r="E169" s="233" t="s">
        <v>19</v>
      </c>
      <c r="F169" s="234" t="s">
        <v>288</v>
      </c>
      <c r="G169" s="232"/>
      <c r="H169" s="235">
        <v>9.0719999999999992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244</v>
      </c>
      <c r="AU169" s="241" t="s">
        <v>238</v>
      </c>
      <c r="AV169" s="13" t="s">
        <v>85</v>
      </c>
      <c r="AW169" s="13" t="s">
        <v>37</v>
      </c>
      <c r="AX169" s="13" t="s">
        <v>75</v>
      </c>
      <c r="AY169" s="241" t="s">
        <v>140</v>
      </c>
    </row>
    <row r="170" s="13" customFormat="1">
      <c r="A170" s="13"/>
      <c r="B170" s="231"/>
      <c r="C170" s="232"/>
      <c r="D170" s="212" t="s">
        <v>244</v>
      </c>
      <c r="E170" s="233" t="s">
        <v>19</v>
      </c>
      <c r="F170" s="234" t="s">
        <v>289</v>
      </c>
      <c r="G170" s="232"/>
      <c r="H170" s="235">
        <v>16.899999999999999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244</v>
      </c>
      <c r="AU170" s="241" t="s">
        <v>238</v>
      </c>
      <c r="AV170" s="13" t="s">
        <v>85</v>
      </c>
      <c r="AW170" s="13" t="s">
        <v>37</v>
      </c>
      <c r="AX170" s="13" t="s">
        <v>75</v>
      </c>
      <c r="AY170" s="241" t="s">
        <v>140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290</v>
      </c>
      <c r="G171" s="232"/>
      <c r="H171" s="235">
        <v>2.8799999999999999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5" customFormat="1">
      <c r="A172" s="15"/>
      <c r="B172" s="264"/>
      <c r="C172" s="265"/>
      <c r="D172" s="212" t="s">
        <v>244</v>
      </c>
      <c r="E172" s="266" t="s">
        <v>19</v>
      </c>
      <c r="F172" s="267" t="s">
        <v>448</v>
      </c>
      <c r="G172" s="265"/>
      <c r="H172" s="266" t="s">
        <v>19</v>
      </c>
      <c r="I172" s="268"/>
      <c r="J172" s="265"/>
      <c r="K172" s="265"/>
      <c r="L172" s="269"/>
      <c r="M172" s="270"/>
      <c r="N172" s="271"/>
      <c r="O172" s="271"/>
      <c r="P172" s="271"/>
      <c r="Q172" s="271"/>
      <c r="R172" s="271"/>
      <c r="S172" s="271"/>
      <c r="T172" s="27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3" t="s">
        <v>244</v>
      </c>
      <c r="AU172" s="273" t="s">
        <v>238</v>
      </c>
      <c r="AV172" s="15" t="s">
        <v>83</v>
      </c>
      <c r="AW172" s="15" t="s">
        <v>37</v>
      </c>
      <c r="AX172" s="15" t="s">
        <v>75</v>
      </c>
      <c r="AY172" s="273" t="s">
        <v>140</v>
      </c>
    </row>
    <row r="173" s="13" customFormat="1">
      <c r="A173" s="13"/>
      <c r="B173" s="231"/>
      <c r="C173" s="232"/>
      <c r="D173" s="212" t="s">
        <v>244</v>
      </c>
      <c r="E173" s="233" t="s">
        <v>19</v>
      </c>
      <c r="F173" s="234" t="s">
        <v>288</v>
      </c>
      <c r="G173" s="232"/>
      <c r="H173" s="235">
        <v>9.0719999999999992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244</v>
      </c>
      <c r="AU173" s="241" t="s">
        <v>238</v>
      </c>
      <c r="AV173" s="13" t="s">
        <v>85</v>
      </c>
      <c r="AW173" s="13" t="s">
        <v>37</v>
      </c>
      <c r="AX173" s="13" t="s">
        <v>75</v>
      </c>
      <c r="AY173" s="241" t="s">
        <v>140</v>
      </c>
    </row>
    <row r="174" s="13" customFormat="1">
      <c r="A174" s="13"/>
      <c r="B174" s="231"/>
      <c r="C174" s="232"/>
      <c r="D174" s="212" t="s">
        <v>244</v>
      </c>
      <c r="E174" s="233" t="s">
        <v>19</v>
      </c>
      <c r="F174" s="234" t="s">
        <v>289</v>
      </c>
      <c r="G174" s="232"/>
      <c r="H174" s="235">
        <v>16.899999999999999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244</v>
      </c>
      <c r="AU174" s="241" t="s">
        <v>238</v>
      </c>
      <c r="AV174" s="13" t="s">
        <v>85</v>
      </c>
      <c r="AW174" s="13" t="s">
        <v>37</v>
      </c>
      <c r="AX174" s="13" t="s">
        <v>75</v>
      </c>
      <c r="AY174" s="241" t="s">
        <v>140</v>
      </c>
    </row>
    <row r="175" s="13" customFormat="1">
      <c r="A175" s="13"/>
      <c r="B175" s="231"/>
      <c r="C175" s="232"/>
      <c r="D175" s="212" t="s">
        <v>244</v>
      </c>
      <c r="E175" s="233" t="s">
        <v>19</v>
      </c>
      <c r="F175" s="234" t="s">
        <v>290</v>
      </c>
      <c r="G175" s="232"/>
      <c r="H175" s="235">
        <v>2.8799999999999999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244</v>
      </c>
      <c r="AU175" s="241" t="s">
        <v>238</v>
      </c>
      <c r="AV175" s="13" t="s">
        <v>85</v>
      </c>
      <c r="AW175" s="13" t="s">
        <v>37</v>
      </c>
      <c r="AX175" s="13" t="s">
        <v>75</v>
      </c>
      <c r="AY175" s="241" t="s">
        <v>140</v>
      </c>
    </row>
    <row r="176" s="14" customFormat="1">
      <c r="A176" s="14"/>
      <c r="B176" s="242"/>
      <c r="C176" s="243"/>
      <c r="D176" s="212" t="s">
        <v>244</v>
      </c>
      <c r="E176" s="244" t="s">
        <v>19</v>
      </c>
      <c r="F176" s="245" t="s">
        <v>246</v>
      </c>
      <c r="G176" s="243"/>
      <c r="H176" s="246">
        <v>57.703999999999994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244</v>
      </c>
      <c r="AU176" s="252" t="s">
        <v>238</v>
      </c>
      <c r="AV176" s="14" t="s">
        <v>145</v>
      </c>
      <c r="AW176" s="14" t="s">
        <v>37</v>
      </c>
      <c r="AX176" s="14" t="s">
        <v>83</v>
      </c>
      <c r="AY176" s="252" t="s">
        <v>140</v>
      </c>
    </row>
    <row r="177" s="2" customFormat="1" ht="78" customHeight="1">
      <c r="A177" s="39"/>
      <c r="B177" s="40"/>
      <c r="C177" s="198" t="s">
        <v>177</v>
      </c>
      <c r="D177" s="198" t="s">
        <v>141</v>
      </c>
      <c r="E177" s="199" t="s">
        <v>296</v>
      </c>
      <c r="F177" s="200" t="s">
        <v>297</v>
      </c>
      <c r="G177" s="201" t="s">
        <v>298</v>
      </c>
      <c r="H177" s="202">
        <v>0.59599999999999997</v>
      </c>
      <c r="I177" s="203"/>
      <c r="J177" s="204">
        <f>ROUND(I177*H177,2)</f>
        <v>0</v>
      </c>
      <c r="K177" s="205"/>
      <c r="L177" s="45"/>
      <c r="M177" s="206" t="s">
        <v>19</v>
      </c>
      <c r="N177" s="207" t="s">
        <v>46</v>
      </c>
      <c r="O177" s="85"/>
      <c r="P177" s="208">
        <f>O177*H177</f>
        <v>0</v>
      </c>
      <c r="Q177" s="208">
        <v>1.095275</v>
      </c>
      <c r="R177" s="208">
        <f>Q177*H177</f>
        <v>0.65278389999999997</v>
      </c>
      <c r="S177" s="208">
        <v>0</v>
      </c>
      <c r="T177" s="20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0" t="s">
        <v>145</v>
      </c>
      <c r="AT177" s="210" t="s">
        <v>141</v>
      </c>
      <c r="AU177" s="210" t="s">
        <v>238</v>
      </c>
      <c r="AY177" s="18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8" t="s">
        <v>83</v>
      </c>
      <c r="BK177" s="211">
        <f>ROUND(I177*H177,2)</f>
        <v>0</v>
      </c>
      <c r="BL177" s="18" t="s">
        <v>145</v>
      </c>
      <c r="BM177" s="210" t="s">
        <v>459</v>
      </c>
    </row>
    <row r="178" s="2" customFormat="1">
      <c r="A178" s="39"/>
      <c r="B178" s="40"/>
      <c r="C178" s="41"/>
      <c r="D178" s="229" t="s">
        <v>231</v>
      </c>
      <c r="E178" s="41"/>
      <c r="F178" s="230" t="s">
        <v>300</v>
      </c>
      <c r="G178" s="41"/>
      <c r="H178" s="41"/>
      <c r="I178" s="214"/>
      <c r="J178" s="41"/>
      <c r="K178" s="41"/>
      <c r="L178" s="45"/>
      <c r="M178" s="215"/>
      <c r="N178" s="21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231</v>
      </c>
      <c r="AU178" s="18" t="s">
        <v>238</v>
      </c>
    </row>
    <row r="179" s="15" customFormat="1">
      <c r="A179" s="15"/>
      <c r="B179" s="264"/>
      <c r="C179" s="265"/>
      <c r="D179" s="212" t="s">
        <v>244</v>
      </c>
      <c r="E179" s="266" t="s">
        <v>19</v>
      </c>
      <c r="F179" s="267" t="s">
        <v>447</v>
      </c>
      <c r="G179" s="265"/>
      <c r="H179" s="266" t="s">
        <v>19</v>
      </c>
      <c r="I179" s="268"/>
      <c r="J179" s="265"/>
      <c r="K179" s="265"/>
      <c r="L179" s="269"/>
      <c r="M179" s="270"/>
      <c r="N179" s="271"/>
      <c r="O179" s="271"/>
      <c r="P179" s="271"/>
      <c r="Q179" s="271"/>
      <c r="R179" s="271"/>
      <c r="S179" s="271"/>
      <c r="T179" s="27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3" t="s">
        <v>244</v>
      </c>
      <c r="AU179" s="273" t="s">
        <v>238</v>
      </c>
      <c r="AV179" s="15" t="s">
        <v>83</v>
      </c>
      <c r="AW179" s="15" t="s">
        <v>37</v>
      </c>
      <c r="AX179" s="15" t="s">
        <v>75</v>
      </c>
      <c r="AY179" s="273" t="s">
        <v>140</v>
      </c>
    </row>
    <row r="180" s="13" customFormat="1">
      <c r="A180" s="13"/>
      <c r="B180" s="231"/>
      <c r="C180" s="232"/>
      <c r="D180" s="212" t="s">
        <v>244</v>
      </c>
      <c r="E180" s="233" t="s">
        <v>19</v>
      </c>
      <c r="F180" s="234" t="s">
        <v>301</v>
      </c>
      <c r="G180" s="232"/>
      <c r="H180" s="235">
        <v>0.17499999999999999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244</v>
      </c>
      <c r="AU180" s="241" t="s">
        <v>238</v>
      </c>
      <c r="AV180" s="13" t="s">
        <v>85</v>
      </c>
      <c r="AW180" s="13" t="s">
        <v>37</v>
      </c>
      <c r="AX180" s="13" t="s">
        <v>75</v>
      </c>
      <c r="AY180" s="241" t="s">
        <v>140</v>
      </c>
    </row>
    <row r="181" s="13" customFormat="1">
      <c r="A181" s="13"/>
      <c r="B181" s="231"/>
      <c r="C181" s="232"/>
      <c r="D181" s="212" t="s">
        <v>244</v>
      </c>
      <c r="E181" s="233" t="s">
        <v>19</v>
      </c>
      <c r="F181" s="234" t="s">
        <v>302</v>
      </c>
      <c r="G181" s="232"/>
      <c r="H181" s="235">
        <v>0.123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244</v>
      </c>
      <c r="AU181" s="241" t="s">
        <v>238</v>
      </c>
      <c r="AV181" s="13" t="s">
        <v>85</v>
      </c>
      <c r="AW181" s="13" t="s">
        <v>37</v>
      </c>
      <c r="AX181" s="13" t="s">
        <v>75</v>
      </c>
      <c r="AY181" s="241" t="s">
        <v>140</v>
      </c>
    </row>
    <row r="182" s="15" customFormat="1">
      <c r="A182" s="15"/>
      <c r="B182" s="264"/>
      <c r="C182" s="265"/>
      <c r="D182" s="212" t="s">
        <v>244</v>
      </c>
      <c r="E182" s="266" t="s">
        <v>19</v>
      </c>
      <c r="F182" s="267" t="s">
        <v>448</v>
      </c>
      <c r="G182" s="265"/>
      <c r="H182" s="266" t="s">
        <v>19</v>
      </c>
      <c r="I182" s="268"/>
      <c r="J182" s="265"/>
      <c r="K182" s="265"/>
      <c r="L182" s="269"/>
      <c r="M182" s="270"/>
      <c r="N182" s="271"/>
      <c r="O182" s="271"/>
      <c r="P182" s="271"/>
      <c r="Q182" s="271"/>
      <c r="R182" s="271"/>
      <c r="S182" s="271"/>
      <c r="T182" s="27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3" t="s">
        <v>244</v>
      </c>
      <c r="AU182" s="273" t="s">
        <v>238</v>
      </c>
      <c r="AV182" s="15" t="s">
        <v>83</v>
      </c>
      <c r="AW182" s="15" t="s">
        <v>37</v>
      </c>
      <c r="AX182" s="15" t="s">
        <v>75</v>
      </c>
      <c r="AY182" s="273" t="s">
        <v>140</v>
      </c>
    </row>
    <row r="183" s="13" customFormat="1">
      <c r="A183" s="13"/>
      <c r="B183" s="231"/>
      <c r="C183" s="232"/>
      <c r="D183" s="212" t="s">
        <v>244</v>
      </c>
      <c r="E183" s="233" t="s">
        <v>19</v>
      </c>
      <c r="F183" s="234" t="s">
        <v>301</v>
      </c>
      <c r="G183" s="232"/>
      <c r="H183" s="235">
        <v>0.17499999999999999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244</v>
      </c>
      <c r="AU183" s="241" t="s">
        <v>238</v>
      </c>
      <c r="AV183" s="13" t="s">
        <v>85</v>
      </c>
      <c r="AW183" s="13" t="s">
        <v>37</v>
      </c>
      <c r="AX183" s="13" t="s">
        <v>75</v>
      </c>
      <c r="AY183" s="241" t="s">
        <v>140</v>
      </c>
    </row>
    <row r="184" s="13" customFormat="1">
      <c r="A184" s="13"/>
      <c r="B184" s="231"/>
      <c r="C184" s="232"/>
      <c r="D184" s="212" t="s">
        <v>244</v>
      </c>
      <c r="E184" s="233" t="s">
        <v>19</v>
      </c>
      <c r="F184" s="234" t="s">
        <v>302</v>
      </c>
      <c r="G184" s="232"/>
      <c r="H184" s="235">
        <v>0.123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244</v>
      </c>
      <c r="AU184" s="241" t="s">
        <v>238</v>
      </c>
      <c r="AV184" s="13" t="s">
        <v>85</v>
      </c>
      <c r="AW184" s="13" t="s">
        <v>37</v>
      </c>
      <c r="AX184" s="13" t="s">
        <v>75</v>
      </c>
      <c r="AY184" s="241" t="s">
        <v>140</v>
      </c>
    </row>
    <row r="185" s="14" customFormat="1">
      <c r="A185" s="14"/>
      <c r="B185" s="242"/>
      <c r="C185" s="243"/>
      <c r="D185" s="212" t="s">
        <v>244</v>
      </c>
      <c r="E185" s="244" t="s">
        <v>19</v>
      </c>
      <c r="F185" s="245" t="s">
        <v>246</v>
      </c>
      <c r="G185" s="243"/>
      <c r="H185" s="246">
        <v>0.59599999999999997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244</v>
      </c>
      <c r="AU185" s="252" t="s">
        <v>238</v>
      </c>
      <c r="AV185" s="14" t="s">
        <v>145</v>
      </c>
      <c r="AW185" s="14" t="s">
        <v>37</v>
      </c>
      <c r="AX185" s="14" t="s">
        <v>83</v>
      </c>
      <c r="AY185" s="252" t="s">
        <v>140</v>
      </c>
    </row>
    <row r="186" s="2" customFormat="1" ht="90" customHeight="1">
      <c r="A186" s="39"/>
      <c r="B186" s="40"/>
      <c r="C186" s="198" t="s">
        <v>182</v>
      </c>
      <c r="D186" s="198" t="s">
        <v>141</v>
      </c>
      <c r="E186" s="199" t="s">
        <v>303</v>
      </c>
      <c r="F186" s="200" t="s">
        <v>304</v>
      </c>
      <c r="G186" s="201" t="s">
        <v>298</v>
      </c>
      <c r="H186" s="202">
        <v>0.71599999999999997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1.0395514030999999</v>
      </c>
      <c r="R186" s="208">
        <f>Q186*H186</f>
        <v>0.74431880461959987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238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460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306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238</v>
      </c>
    </row>
    <row r="188" s="15" customFormat="1">
      <c r="A188" s="15"/>
      <c r="B188" s="264"/>
      <c r="C188" s="265"/>
      <c r="D188" s="212" t="s">
        <v>244</v>
      </c>
      <c r="E188" s="266" t="s">
        <v>19</v>
      </c>
      <c r="F188" s="267" t="s">
        <v>447</v>
      </c>
      <c r="G188" s="265"/>
      <c r="H188" s="266" t="s">
        <v>19</v>
      </c>
      <c r="I188" s="268"/>
      <c r="J188" s="265"/>
      <c r="K188" s="265"/>
      <c r="L188" s="269"/>
      <c r="M188" s="270"/>
      <c r="N188" s="271"/>
      <c r="O188" s="271"/>
      <c r="P188" s="271"/>
      <c r="Q188" s="271"/>
      <c r="R188" s="271"/>
      <c r="S188" s="271"/>
      <c r="T188" s="27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3" t="s">
        <v>244</v>
      </c>
      <c r="AU188" s="273" t="s">
        <v>238</v>
      </c>
      <c r="AV188" s="15" t="s">
        <v>83</v>
      </c>
      <c r="AW188" s="15" t="s">
        <v>37</v>
      </c>
      <c r="AX188" s="15" t="s">
        <v>75</v>
      </c>
      <c r="AY188" s="273" t="s">
        <v>140</v>
      </c>
    </row>
    <row r="189" s="13" customFormat="1">
      <c r="A189" s="13"/>
      <c r="B189" s="231"/>
      <c r="C189" s="232"/>
      <c r="D189" s="212" t="s">
        <v>244</v>
      </c>
      <c r="E189" s="233" t="s">
        <v>19</v>
      </c>
      <c r="F189" s="234" t="s">
        <v>307</v>
      </c>
      <c r="G189" s="232"/>
      <c r="H189" s="235">
        <v>0.35799999999999998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244</v>
      </c>
      <c r="AU189" s="241" t="s">
        <v>238</v>
      </c>
      <c r="AV189" s="13" t="s">
        <v>85</v>
      </c>
      <c r="AW189" s="13" t="s">
        <v>37</v>
      </c>
      <c r="AX189" s="13" t="s">
        <v>75</v>
      </c>
      <c r="AY189" s="241" t="s">
        <v>140</v>
      </c>
    </row>
    <row r="190" s="15" customFormat="1">
      <c r="A190" s="15"/>
      <c r="B190" s="264"/>
      <c r="C190" s="265"/>
      <c r="D190" s="212" t="s">
        <v>244</v>
      </c>
      <c r="E190" s="266" t="s">
        <v>19</v>
      </c>
      <c r="F190" s="267" t="s">
        <v>448</v>
      </c>
      <c r="G190" s="265"/>
      <c r="H190" s="266" t="s">
        <v>19</v>
      </c>
      <c r="I190" s="268"/>
      <c r="J190" s="265"/>
      <c r="K190" s="265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244</v>
      </c>
      <c r="AU190" s="273" t="s">
        <v>238</v>
      </c>
      <c r="AV190" s="15" t="s">
        <v>83</v>
      </c>
      <c r="AW190" s="15" t="s">
        <v>37</v>
      </c>
      <c r="AX190" s="15" t="s">
        <v>75</v>
      </c>
      <c r="AY190" s="273" t="s">
        <v>140</v>
      </c>
    </row>
    <row r="191" s="13" customFormat="1">
      <c r="A191" s="13"/>
      <c r="B191" s="231"/>
      <c r="C191" s="232"/>
      <c r="D191" s="212" t="s">
        <v>244</v>
      </c>
      <c r="E191" s="233" t="s">
        <v>19</v>
      </c>
      <c r="F191" s="234" t="s">
        <v>307</v>
      </c>
      <c r="G191" s="232"/>
      <c r="H191" s="235">
        <v>0.35799999999999998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244</v>
      </c>
      <c r="AU191" s="241" t="s">
        <v>238</v>
      </c>
      <c r="AV191" s="13" t="s">
        <v>85</v>
      </c>
      <c r="AW191" s="13" t="s">
        <v>37</v>
      </c>
      <c r="AX191" s="13" t="s">
        <v>75</v>
      </c>
      <c r="AY191" s="241" t="s">
        <v>140</v>
      </c>
    </row>
    <row r="192" s="14" customFormat="1">
      <c r="A192" s="14"/>
      <c r="B192" s="242"/>
      <c r="C192" s="243"/>
      <c r="D192" s="212" t="s">
        <v>244</v>
      </c>
      <c r="E192" s="244" t="s">
        <v>19</v>
      </c>
      <c r="F192" s="245" t="s">
        <v>246</v>
      </c>
      <c r="G192" s="243"/>
      <c r="H192" s="246">
        <v>0.71599999999999997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244</v>
      </c>
      <c r="AU192" s="252" t="s">
        <v>238</v>
      </c>
      <c r="AV192" s="14" t="s">
        <v>145</v>
      </c>
      <c r="AW192" s="14" t="s">
        <v>37</v>
      </c>
      <c r="AX192" s="14" t="s">
        <v>83</v>
      </c>
      <c r="AY192" s="252" t="s">
        <v>140</v>
      </c>
    </row>
    <row r="193" s="2" customFormat="1" ht="16.5" customHeight="1">
      <c r="A193" s="39"/>
      <c r="B193" s="40"/>
      <c r="C193" s="198" t="s">
        <v>461</v>
      </c>
      <c r="D193" s="198" t="s">
        <v>141</v>
      </c>
      <c r="E193" s="199" t="s">
        <v>309</v>
      </c>
      <c r="F193" s="200" t="s">
        <v>310</v>
      </c>
      <c r="G193" s="201" t="s">
        <v>311</v>
      </c>
      <c r="H193" s="202">
        <v>30</v>
      </c>
      <c r="I193" s="203"/>
      <c r="J193" s="204">
        <f>ROUND(I193*H193,2)</f>
        <v>0</v>
      </c>
      <c r="K193" s="205"/>
      <c r="L193" s="45"/>
      <c r="M193" s="206" t="s">
        <v>19</v>
      </c>
      <c r="N193" s="207" t="s">
        <v>46</v>
      </c>
      <c r="O193" s="85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0" t="s">
        <v>145</v>
      </c>
      <c r="AT193" s="210" t="s">
        <v>141</v>
      </c>
      <c r="AU193" s="210" t="s">
        <v>238</v>
      </c>
      <c r="AY193" s="18" t="s">
        <v>140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8" t="s">
        <v>83</v>
      </c>
      <c r="BK193" s="211">
        <f>ROUND(I193*H193,2)</f>
        <v>0</v>
      </c>
      <c r="BL193" s="18" t="s">
        <v>145</v>
      </c>
      <c r="BM193" s="210" t="s">
        <v>462</v>
      </c>
    </row>
    <row r="194" s="2" customFormat="1">
      <c r="A194" s="39"/>
      <c r="B194" s="40"/>
      <c r="C194" s="41"/>
      <c r="D194" s="212" t="s">
        <v>147</v>
      </c>
      <c r="E194" s="41"/>
      <c r="F194" s="213" t="s">
        <v>313</v>
      </c>
      <c r="G194" s="41"/>
      <c r="H194" s="41"/>
      <c r="I194" s="214"/>
      <c r="J194" s="41"/>
      <c r="K194" s="41"/>
      <c r="L194" s="45"/>
      <c r="M194" s="215"/>
      <c r="N194" s="216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238</v>
      </c>
    </row>
    <row r="195" s="13" customFormat="1">
      <c r="A195" s="13"/>
      <c r="B195" s="231"/>
      <c r="C195" s="232"/>
      <c r="D195" s="212" t="s">
        <v>244</v>
      </c>
      <c r="E195" s="233" t="s">
        <v>19</v>
      </c>
      <c r="F195" s="234" t="s">
        <v>463</v>
      </c>
      <c r="G195" s="232"/>
      <c r="H195" s="235">
        <v>30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244</v>
      </c>
      <c r="AU195" s="241" t="s">
        <v>238</v>
      </c>
      <c r="AV195" s="13" t="s">
        <v>85</v>
      </c>
      <c r="AW195" s="13" t="s">
        <v>37</v>
      </c>
      <c r="AX195" s="13" t="s">
        <v>75</v>
      </c>
      <c r="AY195" s="241" t="s">
        <v>140</v>
      </c>
    </row>
    <row r="196" s="14" customFormat="1">
      <c r="A196" s="14"/>
      <c r="B196" s="242"/>
      <c r="C196" s="243"/>
      <c r="D196" s="212" t="s">
        <v>244</v>
      </c>
      <c r="E196" s="244" t="s">
        <v>19</v>
      </c>
      <c r="F196" s="245" t="s">
        <v>246</v>
      </c>
      <c r="G196" s="243"/>
      <c r="H196" s="246">
        <v>30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244</v>
      </c>
      <c r="AU196" s="252" t="s">
        <v>238</v>
      </c>
      <c r="AV196" s="14" t="s">
        <v>145</v>
      </c>
      <c r="AW196" s="14" t="s">
        <v>37</v>
      </c>
      <c r="AX196" s="14" t="s">
        <v>83</v>
      </c>
      <c r="AY196" s="252" t="s">
        <v>140</v>
      </c>
    </row>
    <row r="197" s="2" customFormat="1" ht="37.8" customHeight="1">
      <c r="A197" s="39"/>
      <c r="B197" s="40"/>
      <c r="C197" s="198" t="s">
        <v>8</v>
      </c>
      <c r="D197" s="198" t="s">
        <v>141</v>
      </c>
      <c r="E197" s="199" t="s">
        <v>314</v>
      </c>
      <c r="F197" s="200" t="s">
        <v>315</v>
      </c>
      <c r="G197" s="201" t="s">
        <v>241</v>
      </c>
      <c r="H197" s="202">
        <v>1.0800000000000001</v>
      </c>
      <c r="I197" s="203"/>
      <c r="J197" s="204">
        <f>ROUND(I197*H197,2)</f>
        <v>0</v>
      </c>
      <c r="K197" s="205"/>
      <c r="L197" s="45"/>
      <c r="M197" s="206" t="s">
        <v>19</v>
      </c>
      <c r="N197" s="207" t="s">
        <v>46</v>
      </c>
      <c r="O197" s="85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0" t="s">
        <v>145</v>
      </c>
      <c r="AT197" s="210" t="s">
        <v>141</v>
      </c>
      <c r="AU197" s="210" t="s">
        <v>238</v>
      </c>
      <c r="AY197" s="18" t="s">
        <v>140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8" t="s">
        <v>83</v>
      </c>
      <c r="BK197" s="211">
        <f>ROUND(I197*H197,2)</f>
        <v>0</v>
      </c>
      <c r="BL197" s="18" t="s">
        <v>145</v>
      </c>
      <c r="BM197" s="210" t="s">
        <v>464</v>
      </c>
    </row>
    <row r="198" s="2" customFormat="1">
      <c r="A198" s="39"/>
      <c r="B198" s="40"/>
      <c r="C198" s="41"/>
      <c r="D198" s="229" t="s">
        <v>231</v>
      </c>
      <c r="E198" s="41"/>
      <c r="F198" s="230" t="s">
        <v>317</v>
      </c>
      <c r="G198" s="41"/>
      <c r="H198" s="41"/>
      <c r="I198" s="214"/>
      <c r="J198" s="41"/>
      <c r="K198" s="41"/>
      <c r="L198" s="45"/>
      <c r="M198" s="215"/>
      <c r="N198" s="21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231</v>
      </c>
      <c r="AU198" s="18" t="s">
        <v>238</v>
      </c>
    </row>
    <row r="199" s="15" customFormat="1">
      <c r="A199" s="15"/>
      <c r="B199" s="264"/>
      <c r="C199" s="265"/>
      <c r="D199" s="212" t="s">
        <v>244</v>
      </c>
      <c r="E199" s="266" t="s">
        <v>19</v>
      </c>
      <c r="F199" s="267" t="s">
        <v>447</v>
      </c>
      <c r="G199" s="265"/>
      <c r="H199" s="266" t="s">
        <v>19</v>
      </c>
      <c r="I199" s="268"/>
      <c r="J199" s="265"/>
      <c r="K199" s="265"/>
      <c r="L199" s="269"/>
      <c r="M199" s="270"/>
      <c r="N199" s="271"/>
      <c r="O199" s="271"/>
      <c r="P199" s="271"/>
      <c r="Q199" s="271"/>
      <c r="R199" s="271"/>
      <c r="S199" s="271"/>
      <c r="T199" s="27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3" t="s">
        <v>244</v>
      </c>
      <c r="AU199" s="273" t="s">
        <v>238</v>
      </c>
      <c r="AV199" s="15" t="s">
        <v>83</v>
      </c>
      <c r="AW199" s="15" t="s">
        <v>37</v>
      </c>
      <c r="AX199" s="15" t="s">
        <v>75</v>
      </c>
      <c r="AY199" s="273" t="s">
        <v>140</v>
      </c>
    </row>
    <row r="200" s="13" customFormat="1">
      <c r="A200" s="13"/>
      <c r="B200" s="231"/>
      <c r="C200" s="232"/>
      <c r="D200" s="212" t="s">
        <v>244</v>
      </c>
      <c r="E200" s="233" t="s">
        <v>19</v>
      </c>
      <c r="F200" s="234" t="s">
        <v>318</v>
      </c>
      <c r="G200" s="232"/>
      <c r="H200" s="235">
        <v>0.54000000000000004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244</v>
      </c>
      <c r="AU200" s="241" t="s">
        <v>238</v>
      </c>
      <c r="AV200" s="13" t="s">
        <v>85</v>
      </c>
      <c r="AW200" s="13" t="s">
        <v>37</v>
      </c>
      <c r="AX200" s="13" t="s">
        <v>75</v>
      </c>
      <c r="AY200" s="241" t="s">
        <v>140</v>
      </c>
    </row>
    <row r="201" s="15" customFormat="1">
      <c r="A201" s="15"/>
      <c r="B201" s="264"/>
      <c r="C201" s="265"/>
      <c r="D201" s="212" t="s">
        <v>244</v>
      </c>
      <c r="E201" s="266" t="s">
        <v>19</v>
      </c>
      <c r="F201" s="267" t="s">
        <v>448</v>
      </c>
      <c r="G201" s="265"/>
      <c r="H201" s="266" t="s">
        <v>19</v>
      </c>
      <c r="I201" s="268"/>
      <c r="J201" s="265"/>
      <c r="K201" s="265"/>
      <c r="L201" s="269"/>
      <c r="M201" s="270"/>
      <c r="N201" s="271"/>
      <c r="O201" s="271"/>
      <c r="P201" s="271"/>
      <c r="Q201" s="271"/>
      <c r="R201" s="271"/>
      <c r="S201" s="271"/>
      <c r="T201" s="27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3" t="s">
        <v>244</v>
      </c>
      <c r="AU201" s="273" t="s">
        <v>238</v>
      </c>
      <c r="AV201" s="15" t="s">
        <v>83</v>
      </c>
      <c r="AW201" s="15" t="s">
        <v>37</v>
      </c>
      <c r="AX201" s="15" t="s">
        <v>75</v>
      </c>
      <c r="AY201" s="273" t="s">
        <v>140</v>
      </c>
    </row>
    <row r="202" s="13" customFormat="1">
      <c r="A202" s="13"/>
      <c r="B202" s="231"/>
      <c r="C202" s="232"/>
      <c r="D202" s="212" t="s">
        <v>244</v>
      </c>
      <c r="E202" s="233" t="s">
        <v>19</v>
      </c>
      <c r="F202" s="234" t="s">
        <v>318</v>
      </c>
      <c r="G202" s="232"/>
      <c r="H202" s="235">
        <v>0.54000000000000004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244</v>
      </c>
      <c r="AU202" s="241" t="s">
        <v>238</v>
      </c>
      <c r="AV202" s="13" t="s">
        <v>85</v>
      </c>
      <c r="AW202" s="13" t="s">
        <v>37</v>
      </c>
      <c r="AX202" s="13" t="s">
        <v>75</v>
      </c>
      <c r="AY202" s="241" t="s">
        <v>140</v>
      </c>
    </row>
    <row r="203" s="14" customFormat="1">
      <c r="A203" s="14"/>
      <c r="B203" s="242"/>
      <c r="C203" s="243"/>
      <c r="D203" s="212" t="s">
        <v>244</v>
      </c>
      <c r="E203" s="244" t="s">
        <v>19</v>
      </c>
      <c r="F203" s="245" t="s">
        <v>246</v>
      </c>
      <c r="G203" s="243"/>
      <c r="H203" s="246">
        <v>1.0800000000000001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244</v>
      </c>
      <c r="AU203" s="252" t="s">
        <v>238</v>
      </c>
      <c r="AV203" s="14" t="s">
        <v>145</v>
      </c>
      <c r="AW203" s="14" t="s">
        <v>37</v>
      </c>
      <c r="AX203" s="14" t="s">
        <v>83</v>
      </c>
      <c r="AY203" s="252" t="s">
        <v>140</v>
      </c>
    </row>
    <row r="204" s="11" customFormat="1" ht="22.8" customHeight="1">
      <c r="A204" s="11"/>
      <c r="B204" s="184"/>
      <c r="C204" s="185"/>
      <c r="D204" s="186" t="s">
        <v>74</v>
      </c>
      <c r="E204" s="227" t="s">
        <v>145</v>
      </c>
      <c r="F204" s="227" t="s">
        <v>319</v>
      </c>
      <c r="G204" s="185"/>
      <c r="H204" s="185"/>
      <c r="I204" s="188"/>
      <c r="J204" s="228">
        <f>BK204</f>
        <v>0</v>
      </c>
      <c r="K204" s="185"/>
      <c r="L204" s="190"/>
      <c r="M204" s="191"/>
      <c r="N204" s="192"/>
      <c r="O204" s="192"/>
      <c r="P204" s="193">
        <f>P205+SUM(P206:P212)+P222</f>
        <v>0</v>
      </c>
      <c r="Q204" s="192"/>
      <c r="R204" s="193">
        <f>R205+SUM(R206:R212)+R222</f>
        <v>14.637656495999998</v>
      </c>
      <c r="S204" s="192"/>
      <c r="T204" s="194">
        <f>T205+SUM(T206:T212)+T222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95" t="s">
        <v>83</v>
      </c>
      <c r="AT204" s="196" t="s">
        <v>74</v>
      </c>
      <c r="AU204" s="196" t="s">
        <v>83</v>
      </c>
      <c r="AY204" s="195" t="s">
        <v>140</v>
      </c>
      <c r="BK204" s="197">
        <f>BK205+SUM(BK206:BK212)+BK222</f>
        <v>0</v>
      </c>
    </row>
    <row r="205" s="2" customFormat="1" ht="49.05" customHeight="1">
      <c r="A205" s="39"/>
      <c r="B205" s="40"/>
      <c r="C205" s="198" t="s">
        <v>291</v>
      </c>
      <c r="D205" s="198" t="s">
        <v>141</v>
      </c>
      <c r="E205" s="199" t="s">
        <v>321</v>
      </c>
      <c r="F205" s="200" t="s">
        <v>322</v>
      </c>
      <c r="G205" s="201" t="s">
        <v>241</v>
      </c>
      <c r="H205" s="202">
        <v>1</v>
      </c>
      <c r="I205" s="203"/>
      <c r="J205" s="204">
        <f>ROUND(I205*H205,2)</f>
        <v>0</v>
      </c>
      <c r="K205" s="205"/>
      <c r="L205" s="45"/>
      <c r="M205" s="206" t="s">
        <v>19</v>
      </c>
      <c r="N205" s="207" t="s">
        <v>46</v>
      </c>
      <c r="O205" s="85"/>
      <c r="P205" s="208">
        <f>O205*H205</f>
        <v>0</v>
      </c>
      <c r="Q205" s="208">
        <v>2.0032199999999998</v>
      </c>
      <c r="R205" s="208">
        <f>Q205*H205</f>
        <v>2.0032199999999998</v>
      </c>
      <c r="S205" s="208">
        <v>0</v>
      </c>
      <c r="T205" s="20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0" t="s">
        <v>145</v>
      </c>
      <c r="AT205" s="210" t="s">
        <v>141</v>
      </c>
      <c r="AU205" s="210" t="s">
        <v>85</v>
      </c>
      <c r="AY205" s="18" t="s">
        <v>140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8" t="s">
        <v>83</v>
      </c>
      <c r="BK205" s="211">
        <f>ROUND(I205*H205,2)</f>
        <v>0</v>
      </c>
      <c r="BL205" s="18" t="s">
        <v>145</v>
      </c>
      <c r="BM205" s="210" t="s">
        <v>465</v>
      </c>
    </row>
    <row r="206" s="2" customFormat="1">
      <c r="A206" s="39"/>
      <c r="B206" s="40"/>
      <c r="C206" s="41"/>
      <c r="D206" s="229" t="s">
        <v>231</v>
      </c>
      <c r="E206" s="41"/>
      <c r="F206" s="230" t="s">
        <v>324</v>
      </c>
      <c r="G206" s="41"/>
      <c r="H206" s="41"/>
      <c r="I206" s="214"/>
      <c r="J206" s="41"/>
      <c r="K206" s="41"/>
      <c r="L206" s="45"/>
      <c r="M206" s="215"/>
      <c r="N206" s="216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231</v>
      </c>
      <c r="AU206" s="18" t="s">
        <v>85</v>
      </c>
    </row>
    <row r="207" s="15" customFormat="1">
      <c r="A207" s="15"/>
      <c r="B207" s="264"/>
      <c r="C207" s="265"/>
      <c r="D207" s="212" t="s">
        <v>244</v>
      </c>
      <c r="E207" s="266" t="s">
        <v>19</v>
      </c>
      <c r="F207" s="267" t="s">
        <v>447</v>
      </c>
      <c r="G207" s="265"/>
      <c r="H207" s="266" t="s">
        <v>19</v>
      </c>
      <c r="I207" s="268"/>
      <c r="J207" s="265"/>
      <c r="K207" s="265"/>
      <c r="L207" s="269"/>
      <c r="M207" s="270"/>
      <c r="N207" s="271"/>
      <c r="O207" s="271"/>
      <c r="P207" s="271"/>
      <c r="Q207" s="271"/>
      <c r="R207" s="271"/>
      <c r="S207" s="271"/>
      <c r="T207" s="27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3" t="s">
        <v>244</v>
      </c>
      <c r="AU207" s="273" t="s">
        <v>85</v>
      </c>
      <c r="AV207" s="15" t="s">
        <v>83</v>
      </c>
      <c r="AW207" s="15" t="s">
        <v>37</v>
      </c>
      <c r="AX207" s="15" t="s">
        <v>75</v>
      </c>
      <c r="AY207" s="273" t="s">
        <v>140</v>
      </c>
    </row>
    <row r="208" s="13" customFormat="1">
      <c r="A208" s="13"/>
      <c r="B208" s="231"/>
      <c r="C208" s="232"/>
      <c r="D208" s="212" t="s">
        <v>244</v>
      </c>
      <c r="E208" s="233" t="s">
        <v>19</v>
      </c>
      <c r="F208" s="234" t="s">
        <v>325</v>
      </c>
      <c r="G208" s="232"/>
      <c r="H208" s="235">
        <v>0.5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244</v>
      </c>
      <c r="AU208" s="241" t="s">
        <v>85</v>
      </c>
      <c r="AV208" s="13" t="s">
        <v>85</v>
      </c>
      <c r="AW208" s="13" t="s">
        <v>37</v>
      </c>
      <c r="AX208" s="13" t="s">
        <v>75</v>
      </c>
      <c r="AY208" s="241" t="s">
        <v>140</v>
      </c>
    </row>
    <row r="209" s="15" customFormat="1">
      <c r="A209" s="15"/>
      <c r="B209" s="264"/>
      <c r="C209" s="265"/>
      <c r="D209" s="212" t="s">
        <v>244</v>
      </c>
      <c r="E209" s="266" t="s">
        <v>19</v>
      </c>
      <c r="F209" s="267" t="s">
        <v>448</v>
      </c>
      <c r="G209" s="265"/>
      <c r="H209" s="266" t="s">
        <v>19</v>
      </c>
      <c r="I209" s="268"/>
      <c r="J209" s="265"/>
      <c r="K209" s="265"/>
      <c r="L209" s="269"/>
      <c r="M209" s="270"/>
      <c r="N209" s="271"/>
      <c r="O209" s="271"/>
      <c r="P209" s="271"/>
      <c r="Q209" s="271"/>
      <c r="R209" s="271"/>
      <c r="S209" s="271"/>
      <c r="T209" s="27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3" t="s">
        <v>244</v>
      </c>
      <c r="AU209" s="273" t="s">
        <v>85</v>
      </c>
      <c r="AV209" s="15" t="s">
        <v>83</v>
      </c>
      <c r="AW209" s="15" t="s">
        <v>37</v>
      </c>
      <c r="AX209" s="15" t="s">
        <v>75</v>
      </c>
      <c r="AY209" s="273" t="s">
        <v>140</v>
      </c>
    </row>
    <row r="210" s="13" customFormat="1">
      <c r="A210" s="13"/>
      <c r="B210" s="231"/>
      <c r="C210" s="232"/>
      <c r="D210" s="212" t="s">
        <v>244</v>
      </c>
      <c r="E210" s="233" t="s">
        <v>19</v>
      </c>
      <c r="F210" s="234" t="s">
        <v>325</v>
      </c>
      <c r="G210" s="232"/>
      <c r="H210" s="235">
        <v>0.5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244</v>
      </c>
      <c r="AU210" s="241" t="s">
        <v>85</v>
      </c>
      <c r="AV210" s="13" t="s">
        <v>85</v>
      </c>
      <c r="AW210" s="13" t="s">
        <v>37</v>
      </c>
      <c r="AX210" s="13" t="s">
        <v>75</v>
      </c>
      <c r="AY210" s="241" t="s">
        <v>140</v>
      </c>
    </row>
    <row r="211" s="14" customFormat="1">
      <c r="A211" s="14"/>
      <c r="B211" s="242"/>
      <c r="C211" s="243"/>
      <c r="D211" s="212" t="s">
        <v>244</v>
      </c>
      <c r="E211" s="244" t="s">
        <v>19</v>
      </c>
      <c r="F211" s="245" t="s">
        <v>246</v>
      </c>
      <c r="G211" s="243"/>
      <c r="H211" s="246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244</v>
      </c>
      <c r="AU211" s="252" t="s">
        <v>85</v>
      </c>
      <c r="AV211" s="14" t="s">
        <v>145</v>
      </c>
      <c r="AW211" s="14" t="s">
        <v>37</v>
      </c>
      <c r="AX211" s="14" t="s">
        <v>83</v>
      </c>
      <c r="AY211" s="252" t="s">
        <v>140</v>
      </c>
    </row>
    <row r="212" s="11" customFormat="1" ht="20.88" customHeight="1">
      <c r="A212" s="11"/>
      <c r="B212" s="184"/>
      <c r="C212" s="185"/>
      <c r="D212" s="186" t="s">
        <v>74</v>
      </c>
      <c r="E212" s="227" t="s">
        <v>326</v>
      </c>
      <c r="F212" s="227" t="s">
        <v>327</v>
      </c>
      <c r="G212" s="185"/>
      <c r="H212" s="185"/>
      <c r="I212" s="188"/>
      <c r="J212" s="228">
        <f>BK212</f>
        <v>0</v>
      </c>
      <c r="K212" s="185"/>
      <c r="L212" s="190"/>
      <c r="M212" s="191"/>
      <c r="N212" s="192"/>
      <c r="O212" s="192"/>
      <c r="P212" s="193">
        <f>SUM(P213:P221)</f>
        <v>0</v>
      </c>
      <c r="Q212" s="192"/>
      <c r="R212" s="193">
        <f>SUM(R213:R221)</f>
        <v>0</v>
      </c>
      <c r="S212" s="192"/>
      <c r="T212" s="194">
        <f>SUM(T213:T221)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5" t="s">
        <v>83</v>
      </c>
      <c r="AT212" s="196" t="s">
        <v>74</v>
      </c>
      <c r="AU212" s="196" t="s">
        <v>85</v>
      </c>
      <c r="AY212" s="195" t="s">
        <v>140</v>
      </c>
      <c r="BK212" s="197">
        <f>SUM(BK213:BK221)</f>
        <v>0</v>
      </c>
    </row>
    <row r="213" s="2" customFormat="1" ht="33" customHeight="1">
      <c r="A213" s="39"/>
      <c r="B213" s="40"/>
      <c r="C213" s="198" t="s">
        <v>189</v>
      </c>
      <c r="D213" s="198" t="s">
        <v>141</v>
      </c>
      <c r="E213" s="199" t="s">
        <v>328</v>
      </c>
      <c r="F213" s="200" t="s">
        <v>329</v>
      </c>
      <c r="G213" s="201" t="s">
        <v>260</v>
      </c>
      <c r="H213" s="202">
        <v>13.596</v>
      </c>
      <c r="I213" s="203"/>
      <c r="J213" s="204">
        <f>ROUND(I213*H213,2)</f>
        <v>0</v>
      </c>
      <c r="K213" s="205"/>
      <c r="L213" s="45"/>
      <c r="M213" s="206" t="s">
        <v>19</v>
      </c>
      <c r="N213" s="207" t="s">
        <v>46</v>
      </c>
      <c r="O213" s="85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0" t="s">
        <v>145</v>
      </c>
      <c r="AT213" s="210" t="s">
        <v>141</v>
      </c>
      <c r="AU213" s="210" t="s">
        <v>238</v>
      </c>
      <c r="AY213" s="18" t="s">
        <v>140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8" t="s">
        <v>83</v>
      </c>
      <c r="BK213" s="211">
        <f>ROUND(I213*H213,2)</f>
        <v>0</v>
      </c>
      <c r="BL213" s="18" t="s">
        <v>145</v>
      </c>
      <c r="BM213" s="210" t="s">
        <v>466</v>
      </c>
    </row>
    <row r="214" s="2" customFormat="1">
      <c r="A214" s="39"/>
      <c r="B214" s="40"/>
      <c r="C214" s="41"/>
      <c r="D214" s="229" t="s">
        <v>231</v>
      </c>
      <c r="E214" s="41"/>
      <c r="F214" s="230" t="s">
        <v>331</v>
      </c>
      <c r="G214" s="41"/>
      <c r="H214" s="41"/>
      <c r="I214" s="214"/>
      <c r="J214" s="41"/>
      <c r="K214" s="41"/>
      <c r="L214" s="45"/>
      <c r="M214" s="215"/>
      <c r="N214" s="216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231</v>
      </c>
      <c r="AU214" s="18" t="s">
        <v>238</v>
      </c>
    </row>
    <row r="215" s="15" customFormat="1">
      <c r="A215" s="15"/>
      <c r="B215" s="264"/>
      <c r="C215" s="265"/>
      <c r="D215" s="212" t="s">
        <v>244</v>
      </c>
      <c r="E215" s="266" t="s">
        <v>19</v>
      </c>
      <c r="F215" s="267" t="s">
        <v>447</v>
      </c>
      <c r="G215" s="265"/>
      <c r="H215" s="266" t="s">
        <v>19</v>
      </c>
      <c r="I215" s="268"/>
      <c r="J215" s="265"/>
      <c r="K215" s="265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244</v>
      </c>
      <c r="AU215" s="273" t="s">
        <v>238</v>
      </c>
      <c r="AV215" s="15" t="s">
        <v>83</v>
      </c>
      <c r="AW215" s="15" t="s">
        <v>37</v>
      </c>
      <c r="AX215" s="15" t="s">
        <v>75</v>
      </c>
      <c r="AY215" s="273" t="s">
        <v>140</v>
      </c>
    </row>
    <row r="216" s="13" customFormat="1">
      <c r="A216" s="13"/>
      <c r="B216" s="231"/>
      <c r="C216" s="232"/>
      <c r="D216" s="212" t="s">
        <v>244</v>
      </c>
      <c r="E216" s="233" t="s">
        <v>19</v>
      </c>
      <c r="F216" s="234" t="s">
        <v>332</v>
      </c>
      <c r="G216" s="232"/>
      <c r="H216" s="235">
        <v>3.798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244</v>
      </c>
      <c r="AU216" s="241" t="s">
        <v>238</v>
      </c>
      <c r="AV216" s="13" t="s">
        <v>85</v>
      </c>
      <c r="AW216" s="13" t="s">
        <v>37</v>
      </c>
      <c r="AX216" s="13" t="s">
        <v>75</v>
      </c>
      <c r="AY216" s="241" t="s">
        <v>140</v>
      </c>
    </row>
    <row r="217" s="13" customFormat="1">
      <c r="A217" s="13"/>
      <c r="B217" s="231"/>
      <c r="C217" s="232"/>
      <c r="D217" s="212" t="s">
        <v>244</v>
      </c>
      <c r="E217" s="233" t="s">
        <v>19</v>
      </c>
      <c r="F217" s="234" t="s">
        <v>333</v>
      </c>
      <c r="G217" s="232"/>
      <c r="H217" s="235">
        <v>3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244</v>
      </c>
      <c r="AU217" s="241" t="s">
        <v>238</v>
      </c>
      <c r="AV217" s="13" t="s">
        <v>85</v>
      </c>
      <c r="AW217" s="13" t="s">
        <v>37</v>
      </c>
      <c r="AX217" s="13" t="s">
        <v>75</v>
      </c>
      <c r="AY217" s="241" t="s">
        <v>140</v>
      </c>
    </row>
    <row r="218" s="15" customFormat="1">
      <c r="A218" s="15"/>
      <c r="B218" s="264"/>
      <c r="C218" s="265"/>
      <c r="D218" s="212" t="s">
        <v>244</v>
      </c>
      <c r="E218" s="266" t="s">
        <v>19</v>
      </c>
      <c r="F218" s="267" t="s">
        <v>448</v>
      </c>
      <c r="G218" s="265"/>
      <c r="H218" s="266" t="s">
        <v>19</v>
      </c>
      <c r="I218" s="268"/>
      <c r="J218" s="265"/>
      <c r="K218" s="265"/>
      <c r="L218" s="269"/>
      <c r="M218" s="270"/>
      <c r="N218" s="271"/>
      <c r="O218" s="271"/>
      <c r="P218" s="271"/>
      <c r="Q218" s="271"/>
      <c r="R218" s="271"/>
      <c r="S218" s="271"/>
      <c r="T218" s="27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3" t="s">
        <v>244</v>
      </c>
      <c r="AU218" s="273" t="s">
        <v>238</v>
      </c>
      <c r="AV218" s="15" t="s">
        <v>83</v>
      </c>
      <c r="AW218" s="15" t="s">
        <v>37</v>
      </c>
      <c r="AX218" s="15" t="s">
        <v>75</v>
      </c>
      <c r="AY218" s="273" t="s">
        <v>140</v>
      </c>
    </row>
    <row r="219" s="13" customFormat="1">
      <c r="A219" s="13"/>
      <c r="B219" s="231"/>
      <c r="C219" s="232"/>
      <c r="D219" s="212" t="s">
        <v>244</v>
      </c>
      <c r="E219" s="233" t="s">
        <v>19</v>
      </c>
      <c r="F219" s="234" t="s">
        <v>332</v>
      </c>
      <c r="G219" s="232"/>
      <c r="H219" s="235">
        <v>3.798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244</v>
      </c>
      <c r="AU219" s="241" t="s">
        <v>238</v>
      </c>
      <c r="AV219" s="13" t="s">
        <v>85</v>
      </c>
      <c r="AW219" s="13" t="s">
        <v>37</v>
      </c>
      <c r="AX219" s="13" t="s">
        <v>75</v>
      </c>
      <c r="AY219" s="241" t="s">
        <v>140</v>
      </c>
    </row>
    <row r="220" s="13" customFormat="1">
      <c r="A220" s="13"/>
      <c r="B220" s="231"/>
      <c r="C220" s="232"/>
      <c r="D220" s="212" t="s">
        <v>244</v>
      </c>
      <c r="E220" s="233" t="s">
        <v>19</v>
      </c>
      <c r="F220" s="234" t="s">
        <v>333</v>
      </c>
      <c r="G220" s="232"/>
      <c r="H220" s="235">
        <v>3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244</v>
      </c>
      <c r="AU220" s="241" t="s">
        <v>238</v>
      </c>
      <c r="AV220" s="13" t="s">
        <v>85</v>
      </c>
      <c r="AW220" s="13" t="s">
        <v>37</v>
      </c>
      <c r="AX220" s="13" t="s">
        <v>75</v>
      </c>
      <c r="AY220" s="241" t="s">
        <v>140</v>
      </c>
    </row>
    <row r="221" s="14" customFormat="1">
      <c r="A221" s="14"/>
      <c r="B221" s="242"/>
      <c r="C221" s="243"/>
      <c r="D221" s="212" t="s">
        <v>244</v>
      </c>
      <c r="E221" s="244" t="s">
        <v>19</v>
      </c>
      <c r="F221" s="245" t="s">
        <v>246</v>
      </c>
      <c r="G221" s="243"/>
      <c r="H221" s="246">
        <v>13.596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244</v>
      </c>
      <c r="AU221" s="252" t="s">
        <v>238</v>
      </c>
      <c r="AV221" s="14" t="s">
        <v>145</v>
      </c>
      <c r="AW221" s="14" t="s">
        <v>37</v>
      </c>
      <c r="AX221" s="14" t="s">
        <v>83</v>
      </c>
      <c r="AY221" s="252" t="s">
        <v>140</v>
      </c>
    </row>
    <row r="222" s="11" customFormat="1" ht="20.88" customHeight="1">
      <c r="A222" s="11"/>
      <c r="B222" s="184"/>
      <c r="C222" s="185"/>
      <c r="D222" s="186" t="s">
        <v>74</v>
      </c>
      <c r="E222" s="227" t="s">
        <v>334</v>
      </c>
      <c r="F222" s="227" t="s">
        <v>335</v>
      </c>
      <c r="G222" s="185"/>
      <c r="H222" s="185"/>
      <c r="I222" s="188"/>
      <c r="J222" s="228">
        <f>BK222</f>
        <v>0</v>
      </c>
      <c r="K222" s="185"/>
      <c r="L222" s="190"/>
      <c r="M222" s="191"/>
      <c r="N222" s="192"/>
      <c r="O222" s="192"/>
      <c r="P222" s="193">
        <f>SUM(P223:P240)</f>
        <v>0</v>
      </c>
      <c r="Q222" s="192"/>
      <c r="R222" s="193">
        <f>SUM(R223:R240)</f>
        <v>12.634436495999999</v>
      </c>
      <c r="S222" s="192"/>
      <c r="T222" s="194">
        <f>SUM(T223:T240)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95" t="s">
        <v>83</v>
      </c>
      <c r="AT222" s="196" t="s">
        <v>74</v>
      </c>
      <c r="AU222" s="196" t="s">
        <v>85</v>
      </c>
      <c r="AY222" s="195" t="s">
        <v>140</v>
      </c>
      <c r="BK222" s="197">
        <f>SUM(BK223:BK240)</f>
        <v>0</v>
      </c>
    </row>
    <row r="223" s="2" customFormat="1" ht="55.5" customHeight="1">
      <c r="A223" s="39"/>
      <c r="B223" s="40"/>
      <c r="C223" s="198" t="s">
        <v>193</v>
      </c>
      <c r="D223" s="198" t="s">
        <v>141</v>
      </c>
      <c r="E223" s="199" t="s">
        <v>336</v>
      </c>
      <c r="F223" s="200" t="s">
        <v>337</v>
      </c>
      <c r="G223" s="201" t="s">
        <v>260</v>
      </c>
      <c r="H223" s="202">
        <v>13.596</v>
      </c>
      <c r="I223" s="203"/>
      <c r="J223" s="204">
        <f>ROUND(I223*H223,2)</f>
        <v>0</v>
      </c>
      <c r="K223" s="205"/>
      <c r="L223" s="45"/>
      <c r="M223" s="206" t="s">
        <v>19</v>
      </c>
      <c r="N223" s="207" t="s">
        <v>46</v>
      </c>
      <c r="O223" s="85"/>
      <c r="P223" s="208">
        <f>O223*H223</f>
        <v>0</v>
      </c>
      <c r="Q223" s="208">
        <v>0.92927599999999999</v>
      </c>
      <c r="R223" s="208">
        <f>Q223*H223</f>
        <v>12.634436495999999</v>
      </c>
      <c r="S223" s="208">
        <v>0</v>
      </c>
      <c r="T223" s="20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0" t="s">
        <v>145</v>
      </c>
      <c r="AT223" s="210" t="s">
        <v>141</v>
      </c>
      <c r="AU223" s="210" t="s">
        <v>238</v>
      </c>
      <c r="AY223" s="18" t="s">
        <v>140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8" t="s">
        <v>83</v>
      </c>
      <c r="BK223" s="211">
        <f>ROUND(I223*H223,2)</f>
        <v>0</v>
      </c>
      <c r="BL223" s="18" t="s">
        <v>145</v>
      </c>
      <c r="BM223" s="210" t="s">
        <v>467</v>
      </c>
    </row>
    <row r="224" s="2" customFormat="1">
      <c r="A224" s="39"/>
      <c r="B224" s="40"/>
      <c r="C224" s="41"/>
      <c r="D224" s="229" t="s">
        <v>231</v>
      </c>
      <c r="E224" s="41"/>
      <c r="F224" s="230" t="s">
        <v>339</v>
      </c>
      <c r="G224" s="41"/>
      <c r="H224" s="41"/>
      <c r="I224" s="214"/>
      <c r="J224" s="41"/>
      <c r="K224" s="41"/>
      <c r="L224" s="45"/>
      <c r="M224" s="215"/>
      <c r="N224" s="216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231</v>
      </c>
      <c r="AU224" s="18" t="s">
        <v>238</v>
      </c>
    </row>
    <row r="225" s="15" customFormat="1">
      <c r="A225" s="15"/>
      <c r="B225" s="264"/>
      <c r="C225" s="265"/>
      <c r="D225" s="212" t="s">
        <v>244</v>
      </c>
      <c r="E225" s="266" t="s">
        <v>19</v>
      </c>
      <c r="F225" s="267" t="s">
        <v>447</v>
      </c>
      <c r="G225" s="265"/>
      <c r="H225" s="266" t="s">
        <v>19</v>
      </c>
      <c r="I225" s="268"/>
      <c r="J225" s="265"/>
      <c r="K225" s="265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244</v>
      </c>
      <c r="AU225" s="273" t="s">
        <v>238</v>
      </c>
      <c r="AV225" s="15" t="s">
        <v>83</v>
      </c>
      <c r="AW225" s="15" t="s">
        <v>37</v>
      </c>
      <c r="AX225" s="15" t="s">
        <v>75</v>
      </c>
      <c r="AY225" s="273" t="s">
        <v>140</v>
      </c>
    </row>
    <row r="226" s="13" customFormat="1">
      <c r="A226" s="13"/>
      <c r="B226" s="231"/>
      <c r="C226" s="232"/>
      <c r="D226" s="212" t="s">
        <v>244</v>
      </c>
      <c r="E226" s="233" t="s">
        <v>19</v>
      </c>
      <c r="F226" s="234" t="s">
        <v>332</v>
      </c>
      <c r="G226" s="232"/>
      <c r="H226" s="235">
        <v>3.798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244</v>
      </c>
      <c r="AU226" s="241" t="s">
        <v>238</v>
      </c>
      <c r="AV226" s="13" t="s">
        <v>85</v>
      </c>
      <c r="AW226" s="13" t="s">
        <v>37</v>
      </c>
      <c r="AX226" s="13" t="s">
        <v>75</v>
      </c>
      <c r="AY226" s="241" t="s">
        <v>140</v>
      </c>
    </row>
    <row r="227" s="13" customFormat="1">
      <c r="A227" s="13"/>
      <c r="B227" s="231"/>
      <c r="C227" s="232"/>
      <c r="D227" s="212" t="s">
        <v>244</v>
      </c>
      <c r="E227" s="233" t="s">
        <v>19</v>
      </c>
      <c r="F227" s="234" t="s">
        <v>333</v>
      </c>
      <c r="G227" s="232"/>
      <c r="H227" s="235">
        <v>3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244</v>
      </c>
      <c r="AU227" s="241" t="s">
        <v>238</v>
      </c>
      <c r="AV227" s="13" t="s">
        <v>85</v>
      </c>
      <c r="AW227" s="13" t="s">
        <v>37</v>
      </c>
      <c r="AX227" s="13" t="s">
        <v>75</v>
      </c>
      <c r="AY227" s="241" t="s">
        <v>140</v>
      </c>
    </row>
    <row r="228" s="15" customFormat="1">
      <c r="A228" s="15"/>
      <c r="B228" s="264"/>
      <c r="C228" s="265"/>
      <c r="D228" s="212" t="s">
        <v>244</v>
      </c>
      <c r="E228" s="266" t="s">
        <v>19</v>
      </c>
      <c r="F228" s="267" t="s">
        <v>448</v>
      </c>
      <c r="G228" s="265"/>
      <c r="H228" s="266" t="s">
        <v>19</v>
      </c>
      <c r="I228" s="268"/>
      <c r="J228" s="265"/>
      <c r="K228" s="265"/>
      <c r="L228" s="269"/>
      <c r="M228" s="270"/>
      <c r="N228" s="271"/>
      <c r="O228" s="271"/>
      <c r="P228" s="271"/>
      <c r="Q228" s="271"/>
      <c r="R228" s="271"/>
      <c r="S228" s="271"/>
      <c r="T228" s="27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3" t="s">
        <v>244</v>
      </c>
      <c r="AU228" s="273" t="s">
        <v>238</v>
      </c>
      <c r="AV228" s="15" t="s">
        <v>83</v>
      </c>
      <c r="AW228" s="15" t="s">
        <v>37</v>
      </c>
      <c r="AX228" s="15" t="s">
        <v>75</v>
      </c>
      <c r="AY228" s="273" t="s">
        <v>140</v>
      </c>
    </row>
    <row r="229" s="13" customFormat="1">
      <c r="A229" s="13"/>
      <c r="B229" s="231"/>
      <c r="C229" s="232"/>
      <c r="D229" s="212" t="s">
        <v>244</v>
      </c>
      <c r="E229" s="233" t="s">
        <v>19</v>
      </c>
      <c r="F229" s="234" t="s">
        <v>332</v>
      </c>
      <c r="G229" s="232"/>
      <c r="H229" s="235">
        <v>3.798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244</v>
      </c>
      <c r="AU229" s="241" t="s">
        <v>238</v>
      </c>
      <c r="AV229" s="13" t="s">
        <v>85</v>
      </c>
      <c r="AW229" s="13" t="s">
        <v>37</v>
      </c>
      <c r="AX229" s="13" t="s">
        <v>75</v>
      </c>
      <c r="AY229" s="241" t="s">
        <v>140</v>
      </c>
    </row>
    <row r="230" s="13" customFormat="1">
      <c r="A230" s="13"/>
      <c r="B230" s="231"/>
      <c r="C230" s="232"/>
      <c r="D230" s="212" t="s">
        <v>244</v>
      </c>
      <c r="E230" s="233" t="s">
        <v>19</v>
      </c>
      <c r="F230" s="234" t="s">
        <v>333</v>
      </c>
      <c r="G230" s="232"/>
      <c r="H230" s="235">
        <v>3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244</v>
      </c>
      <c r="AU230" s="241" t="s">
        <v>238</v>
      </c>
      <c r="AV230" s="13" t="s">
        <v>85</v>
      </c>
      <c r="AW230" s="13" t="s">
        <v>37</v>
      </c>
      <c r="AX230" s="13" t="s">
        <v>75</v>
      </c>
      <c r="AY230" s="241" t="s">
        <v>140</v>
      </c>
    </row>
    <row r="231" s="14" customFormat="1">
      <c r="A231" s="14"/>
      <c r="B231" s="242"/>
      <c r="C231" s="243"/>
      <c r="D231" s="212" t="s">
        <v>244</v>
      </c>
      <c r="E231" s="244" t="s">
        <v>19</v>
      </c>
      <c r="F231" s="245" t="s">
        <v>246</v>
      </c>
      <c r="G231" s="243"/>
      <c r="H231" s="246">
        <v>13.596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244</v>
      </c>
      <c r="AU231" s="252" t="s">
        <v>238</v>
      </c>
      <c r="AV231" s="14" t="s">
        <v>145</v>
      </c>
      <c r="AW231" s="14" t="s">
        <v>37</v>
      </c>
      <c r="AX231" s="14" t="s">
        <v>83</v>
      </c>
      <c r="AY231" s="252" t="s">
        <v>140</v>
      </c>
    </row>
    <row r="232" s="2" customFormat="1" ht="24.15" customHeight="1">
      <c r="A232" s="39"/>
      <c r="B232" s="40"/>
      <c r="C232" s="198" t="s">
        <v>198</v>
      </c>
      <c r="D232" s="198" t="s">
        <v>141</v>
      </c>
      <c r="E232" s="199" t="s">
        <v>341</v>
      </c>
      <c r="F232" s="200" t="s">
        <v>342</v>
      </c>
      <c r="G232" s="201" t="s">
        <v>260</v>
      </c>
      <c r="H232" s="202">
        <v>13.596</v>
      </c>
      <c r="I232" s="203"/>
      <c r="J232" s="204">
        <f>ROUND(I232*H232,2)</f>
        <v>0</v>
      </c>
      <c r="K232" s="205"/>
      <c r="L232" s="45"/>
      <c r="M232" s="206" t="s">
        <v>19</v>
      </c>
      <c r="N232" s="207" t="s">
        <v>46</v>
      </c>
      <c r="O232" s="85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0" t="s">
        <v>145</v>
      </c>
      <c r="AT232" s="210" t="s">
        <v>141</v>
      </c>
      <c r="AU232" s="210" t="s">
        <v>238</v>
      </c>
      <c r="AY232" s="18" t="s">
        <v>140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8" t="s">
        <v>83</v>
      </c>
      <c r="BK232" s="211">
        <f>ROUND(I232*H232,2)</f>
        <v>0</v>
      </c>
      <c r="BL232" s="18" t="s">
        <v>145</v>
      </c>
      <c r="BM232" s="210" t="s">
        <v>468</v>
      </c>
    </row>
    <row r="233" s="2" customFormat="1">
      <c r="A233" s="39"/>
      <c r="B233" s="40"/>
      <c r="C233" s="41"/>
      <c r="D233" s="212" t="s">
        <v>147</v>
      </c>
      <c r="E233" s="41"/>
      <c r="F233" s="213" t="s">
        <v>344</v>
      </c>
      <c r="G233" s="41"/>
      <c r="H233" s="41"/>
      <c r="I233" s="214"/>
      <c r="J233" s="41"/>
      <c r="K233" s="41"/>
      <c r="L233" s="45"/>
      <c r="M233" s="215"/>
      <c r="N233" s="21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147</v>
      </c>
      <c r="AU233" s="18" t="s">
        <v>238</v>
      </c>
    </row>
    <row r="234" s="15" customFormat="1">
      <c r="A234" s="15"/>
      <c r="B234" s="264"/>
      <c r="C234" s="265"/>
      <c r="D234" s="212" t="s">
        <v>244</v>
      </c>
      <c r="E234" s="266" t="s">
        <v>19</v>
      </c>
      <c r="F234" s="267" t="s">
        <v>447</v>
      </c>
      <c r="G234" s="265"/>
      <c r="H234" s="266" t="s">
        <v>19</v>
      </c>
      <c r="I234" s="268"/>
      <c r="J234" s="265"/>
      <c r="K234" s="265"/>
      <c r="L234" s="269"/>
      <c r="M234" s="270"/>
      <c r="N234" s="271"/>
      <c r="O234" s="271"/>
      <c r="P234" s="271"/>
      <c r="Q234" s="271"/>
      <c r="R234" s="271"/>
      <c r="S234" s="271"/>
      <c r="T234" s="27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3" t="s">
        <v>244</v>
      </c>
      <c r="AU234" s="273" t="s">
        <v>238</v>
      </c>
      <c r="AV234" s="15" t="s">
        <v>83</v>
      </c>
      <c r="AW234" s="15" t="s">
        <v>37</v>
      </c>
      <c r="AX234" s="15" t="s">
        <v>75</v>
      </c>
      <c r="AY234" s="273" t="s">
        <v>140</v>
      </c>
    </row>
    <row r="235" s="13" customFormat="1">
      <c r="A235" s="13"/>
      <c r="B235" s="231"/>
      <c r="C235" s="232"/>
      <c r="D235" s="212" t="s">
        <v>244</v>
      </c>
      <c r="E235" s="233" t="s">
        <v>19</v>
      </c>
      <c r="F235" s="234" t="s">
        <v>332</v>
      </c>
      <c r="G235" s="232"/>
      <c r="H235" s="235">
        <v>3.798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244</v>
      </c>
      <c r="AU235" s="241" t="s">
        <v>238</v>
      </c>
      <c r="AV235" s="13" t="s">
        <v>85</v>
      </c>
      <c r="AW235" s="13" t="s">
        <v>37</v>
      </c>
      <c r="AX235" s="13" t="s">
        <v>75</v>
      </c>
      <c r="AY235" s="241" t="s">
        <v>140</v>
      </c>
    </row>
    <row r="236" s="13" customFormat="1">
      <c r="A236" s="13"/>
      <c r="B236" s="231"/>
      <c r="C236" s="232"/>
      <c r="D236" s="212" t="s">
        <v>244</v>
      </c>
      <c r="E236" s="233" t="s">
        <v>19</v>
      </c>
      <c r="F236" s="234" t="s">
        <v>333</v>
      </c>
      <c r="G236" s="232"/>
      <c r="H236" s="235">
        <v>3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244</v>
      </c>
      <c r="AU236" s="241" t="s">
        <v>238</v>
      </c>
      <c r="AV236" s="13" t="s">
        <v>85</v>
      </c>
      <c r="AW236" s="13" t="s">
        <v>37</v>
      </c>
      <c r="AX236" s="13" t="s">
        <v>75</v>
      </c>
      <c r="AY236" s="241" t="s">
        <v>140</v>
      </c>
    </row>
    <row r="237" s="15" customFormat="1">
      <c r="A237" s="15"/>
      <c r="B237" s="264"/>
      <c r="C237" s="265"/>
      <c r="D237" s="212" t="s">
        <v>244</v>
      </c>
      <c r="E237" s="266" t="s">
        <v>19</v>
      </c>
      <c r="F237" s="267" t="s">
        <v>448</v>
      </c>
      <c r="G237" s="265"/>
      <c r="H237" s="266" t="s">
        <v>19</v>
      </c>
      <c r="I237" s="268"/>
      <c r="J237" s="265"/>
      <c r="K237" s="265"/>
      <c r="L237" s="269"/>
      <c r="M237" s="270"/>
      <c r="N237" s="271"/>
      <c r="O237" s="271"/>
      <c r="P237" s="271"/>
      <c r="Q237" s="271"/>
      <c r="R237" s="271"/>
      <c r="S237" s="271"/>
      <c r="T237" s="27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3" t="s">
        <v>244</v>
      </c>
      <c r="AU237" s="273" t="s">
        <v>238</v>
      </c>
      <c r="AV237" s="15" t="s">
        <v>83</v>
      </c>
      <c r="AW237" s="15" t="s">
        <v>37</v>
      </c>
      <c r="AX237" s="15" t="s">
        <v>75</v>
      </c>
      <c r="AY237" s="273" t="s">
        <v>140</v>
      </c>
    </row>
    <row r="238" s="13" customFormat="1">
      <c r="A238" s="13"/>
      <c r="B238" s="231"/>
      <c r="C238" s="232"/>
      <c r="D238" s="212" t="s">
        <v>244</v>
      </c>
      <c r="E238" s="233" t="s">
        <v>19</v>
      </c>
      <c r="F238" s="234" t="s">
        <v>332</v>
      </c>
      <c r="G238" s="232"/>
      <c r="H238" s="235">
        <v>3.798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244</v>
      </c>
      <c r="AU238" s="241" t="s">
        <v>238</v>
      </c>
      <c r="AV238" s="13" t="s">
        <v>85</v>
      </c>
      <c r="AW238" s="13" t="s">
        <v>37</v>
      </c>
      <c r="AX238" s="13" t="s">
        <v>75</v>
      </c>
      <c r="AY238" s="241" t="s">
        <v>140</v>
      </c>
    </row>
    <row r="239" s="13" customFormat="1">
      <c r="A239" s="13"/>
      <c r="B239" s="231"/>
      <c r="C239" s="232"/>
      <c r="D239" s="212" t="s">
        <v>244</v>
      </c>
      <c r="E239" s="233" t="s">
        <v>19</v>
      </c>
      <c r="F239" s="234" t="s">
        <v>333</v>
      </c>
      <c r="G239" s="232"/>
      <c r="H239" s="235">
        <v>3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244</v>
      </c>
      <c r="AU239" s="241" t="s">
        <v>238</v>
      </c>
      <c r="AV239" s="13" t="s">
        <v>85</v>
      </c>
      <c r="AW239" s="13" t="s">
        <v>37</v>
      </c>
      <c r="AX239" s="13" t="s">
        <v>75</v>
      </c>
      <c r="AY239" s="241" t="s">
        <v>140</v>
      </c>
    </row>
    <row r="240" s="14" customFormat="1">
      <c r="A240" s="14"/>
      <c r="B240" s="242"/>
      <c r="C240" s="243"/>
      <c r="D240" s="212" t="s">
        <v>244</v>
      </c>
      <c r="E240" s="244" t="s">
        <v>19</v>
      </c>
      <c r="F240" s="245" t="s">
        <v>246</v>
      </c>
      <c r="G240" s="243"/>
      <c r="H240" s="246">
        <v>13.596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244</v>
      </c>
      <c r="AU240" s="252" t="s">
        <v>238</v>
      </c>
      <c r="AV240" s="14" t="s">
        <v>145</v>
      </c>
      <c r="AW240" s="14" t="s">
        <v>37</v>
      </c>
      <c r="AX240" s="14" t="s">
        <v>83</v>
      </c>
      <c r="AY240" s="252" t="s">
        <v>140</v>
      </c>
    </row>
    <row r="241" s="11" customFormat="1" ht="22.8" customHeight="1">
      <c r="A241" s="11"/>
      <c r="B241" s="184"/>
      <c r="C241" s="185"/>
      <c r="D241" s="186" t="s">
        <v>74</v>
      </c>
      <c r="E241" s="227" t="s">
        <v>162</v>
      </c>
      <c r="F241" s="227" t="s">
        <v>345</v>
      </c>
      <c r="G241" s="185"/>
      <c r="H241" s="185"/>
      <c r="I241" s="188"/>
      <c r="J241" s="228">
        <f>BK241</f>
        <v>0</v>
      </c>
      <c r="K241" s="185"/>
      <c r="L241" s="190"/>
      <c r="M241" s="191"/>
      <c r="N241" s="192"/>
      <c r="O241" s="192"/>
      <c r="P241" s="193">
        <f>SUM(P242:P243)</f>
        <v>0</v>
      </c>
      <c r="Q241" s="192"/>
      <c r="R241" s="193">
        <f>SUM(R242:R243)</f>
        <v>0</v>
      </c>
      <c r="S241" s="192"/>
      <c r="T241" s="194">
        <f>SUM(T242:T243)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195" t="s">
        <v>83</v>
      </c>
      <c r="AT241" s="196" t="s">
        <v>74</v>
      </c>
      <c r="AU241" s="196" t="s">
        <v>83</v>
      </c>
      <c r="AY241" s="195" t="s">
        <v>140</v>
      </c>
      <c r="BK241" s="197">
        <f>SUM(BK242:BK243)</f>
        <v>0</v>
      </c>
    </row>
    <row r="242" s="2" customFormat="1" ht="37.8" customHeight="1">
      <c r="A242" s="39"/>
      <c r="B242" s="40"/>
      <c r="C242" s="198" t="s">
        <v>202</v>
      </c>
      <c r="D242" s="198" t="s">
        <v>141</v>
      </c>
      <c r="E242" s="199" t="s">
        <v>347</v>
      </c>
      <c r="F242" s="200" t="s">
        <v>348</v>
      </c>
      <c r="G242" s="201" t="s">
        <v>349</v>
      </c>
      <c r="H242" s="202">
        <v>2</v>
      </c>
      <c r="I242" s="203"/>
      <c r="J242" s="204">
        <f>ROUND(I242*H242,2)</f>
        <v>0</v>
      </c>
      <c r="K242" s="205"/>
      <c r="L242" s="45"/>
      <c r="M242" s="206" t="s">
        <v>19</v>
      </c>
      <c r="N242" s="207" t="s">
        <v>46</v>
      </c>
      <c r="O242" s="85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0" t="s">
        <v>145</v>
      </c>
      <c r="AT242" s="210" t="s">
        <v>141</v>
      </c>
      <c r="AU242" s="210" t="s">
        <v>85</v>
      </c>
      <c r="AY242" s="18" t="s">
        <v>140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8" t="s">
        <v>83</v>
      </c>
      <c r="BK242" s="211">
        <f>ROUND(I242*H242,2)</f>
        <v>0</v>
      </c>
      <c r="BL242" s="18" t="s">
        <v>145</v>
      </c>
      <c r="BM242" s="210" t="s">
        <v>469</v>
      </c>
    </row>
    <row r="243" s="2" customFormat="1">
      <c r="A243" s="39"/>
      <c r="B243" s="40"/>
      <c r="C243" s="41"/>
      <c r="D243" s="229" t="s">
        <v>231</v>
      </c>
      <c r="E243" s="41"/>
      <c r="F243" s="230" t="s">
        <v>351</v>
      </c>
      <c r="G243" s="41"/>
      <c r="H243" s="41"/>
      <c r="I243" s="214"/>
      <c r="J243" s="41"/>
      <c r="K243" s="41"/>
      <c r="L243" s="45"/>
      <c r="M243" s="215"/>
      <c r="N243" s="216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231</v>
      </c>
      <c r="AU243" s="18" t="s">
        <v>85</v>
      </c>
    </row>
    <row r="244" s="11" customFormat="1" ht="22.8" customHeight="1">
      <c r="A244" s="11"/>
      <c r="B244" s="184"/>
      <c r="C244" s="185"/>
      <c r="D244" s="186" t="s">
        <v>74</v>
      </c>
      <c r="E244" s="227" t="s">
        <v>167</v>
      </c>
      <c r="F244" s="227" t="s">
        <v>470</v>
      </c>
      <c r="G244" s="185"/>
      <c r="H244" s="185"/>
      <c r="I244" s="188"/>
      <c r="J244" s="228">
        <f>BK244</f>
        <v>0</v>
      </c>
      <c r="K244" s="185"/>
      <c r="L244" s="190"/>
      <c r="M244" s="191"/>
      <c r="N244" s="192"/>
      <c r="O244" s="192"/>
      <c r="P244" s="193">
        <f>SUM(P245:P250)</f>
        <v>0</v>
      </c>
      <c r="Q244" s="192"/>
      <c r="R244" s="193">
        <f>SUM(R245:R250)</f>
        <v>0.00044000000000000002</v>
      </c>
      <c r="S244" s="192"/>
      <c r="T244" s="194">
        <f>SUM(T245:T250)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195" t="s">
        <v>83</v>
      </c>
      <c r="AT244" s="196" t="s">
        <v>74</v>
      </c>
      <c r="AU244" s="196" t="s">
        <v>83</v>
      </c>
      <c r="AY244" s="195" t="s">
        <v>140</v>
      </c>
      <c r="BK244" s="197">
        <f>SUM(BK245:BK250)</f>
        <v>0</v>
      </c>
    </row>
    <row r="245" s="2" customFormat="1" ht="49.05" customHeight="1">
      <c r="A245" s="39"/>
      <c r="B245" s="40"/>
      <c r="C245" s="198" t="s">
        <v>357</v>
      </c>
      <c r="D245" s="198" t="s">
        <v>141</v>
      </c>
      <c r="E245" s="199" t="s">
        <v>471</v>
      </c>
      <c r="F245" s="200" t="s">
        <v>472</v>
      </c>
      <c r="G245" s="201" t="s">
        <v>349</v>
      </c>
      <c r="H245" s="202">
        <v>1</v>
      </c>
      <c r="I245" s="203"/>
      <c r="J245" s="204">
        <f>ROUND(I245*H245,2)</f>
        <v>0</v>
      </c>
      <c r="K245" s="205"/>
      <c r="L245" s="45"/>
      <c r="M245" s="206" t="s">
        <v>19</v>
      </c>
      <c r="N245" s="207" t="s">
        <v>46</v>
      </c>
      <c r="O245" s="85"/>
      <c r="P245" s="208">
        <f>O245*H245</f>
        <v>0</v>
      </c>
      <c r="Q245" s="208">
        <v>0.00044000000000000002</v>
      </c>
      <c r="R245" s="208">
        <f>Q245*H245</f>
        <v>0.00044000000000000002</v>
      </c>
      <c r="S245" s="208">
        <v>0</v>
      </c>
      <c r="T245" s="20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0" t="s">
        <v>145</v>
      </c>
      <c r="AT245" s="210" t="s">
        <v>141</v>
      </c>
      <c r="AU245" s="210" t="s">
        <v>85</v>
      </c>
      <c r="AY245" s="18" t="s">
        <v>140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8" t="s">
        <v>83</v>
      </c>
      <c r="BK245" s="211">
        <f>ROUND(I245*H245,2)</f>
        <v>0</v>
      </c>
      <c r="BL245" s="18" t="s">
        <v>145</v>
      </c>
      <c r="BM245" s="210" t="s">
        <v>473</v>
      </c>
    </row>
    <row r="246" s="2" customFormat="1">
      <c r="A246" s="39"/>
      <c r="B246" s="40"/>
      <c r="C246" s="41"/>
      <c r="D246" s="229" t="s">
        <v>231</v>
      </c>
      <c r="E246" s="41"/>
      <c r="F246" s="230" t="s">
        <v>474</v>
      </c>
      <c r="G246" s="41"/>
      <c r="H246" s="41"/>
      <c r="I246" s="214"/>
      <c r="J246" s="41"/>
      <c r="K246" s="41"/>
      <c r="L246" s="45"/>
      <c r="M246" s="215"/>
      <c r="N246" s="216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231</v>
      </c>
      <c r="AU246" s="18" t="s">
        <v>85</v>
      </c>
    </row>
    <row r="247" s="2" customFormat="1" ht="16.5" customHeight="1">
      <c r="A247" s="39"/>
      <c r="B247" s="40"/>
      <c r="C247" s="198" t="s">
        <v>308</v>
      </c>
      <c r="D247" s="198" t="s">
        <v>141</v>
      </c>
      <c r="E247" s="199" t="s">
        <v>475</v>
      </c>
      <c r="F247" s="200" t="s">
        <v>476</v>
      </c>
      <c r="G247" s="201" t="s">
        <v>349</v>
      </c>
      <c r="H247" s="202">
        <v>1</v>
      </c>
      <c r="I247" s="203"/>
      <c r="J247" s="204">
        <f>ROUND(I247*H247,2)</f>
        <v>0</v>
      </c>
      <c r="K247" s="205"/>
      <c r="L247" s="45"/>
      <c r="M247" s="206" t="s">
        <v>19</v>
      </c>
      <c r="N247" s="207" t="s">
        <v>46</v>
      </c>
      <c r="O247" s="85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0" t="s">
        <v>145</v>
      </c>
      <c r="AT247" s="210" t="s">
        <v>141</v>
      </c>
      <c r="AU247" s="210" t="s">
        <v>85</v>
      </c>
      <c r="AY247" s="18" t="s">
        <v>140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8" t="s">
        <v>83</v>
      </c>
      <c r="BK247" s="211">
        <f>ROUND(I247*H247,2)</f>
        <v>0</v>
      </c>
      <c r="BL247" s="18" t="s">
        <v>145</v>
      </c>
      <c r="BM247" s="210" t="s">
        <v>477</v>
      </c>
    </row>
    <row r="248" s="2" customFormat="1">
      <c r="A248" s="39"/>
      <c r="B248" s="40"/>
      <c r="C248" s="41"/>
      <c r="D248" s="212" t="s">
        <v>147</v>
      </c>
      <c r="E248" s="41"/>
      <c r="F248" s="213" t="s">
        <v>478</v>
      </c>
      <c r="G248" s="41"/>
      <c r="H248" s="41"/>
      <c r="I248" s="214"/>
      <c r="J248" s="41"/>
      <c r="K248" s="41"/>
      <c r="L248" s="45"/>
      <c r="M248" s="215"/>
      <c r="N248" s="21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147</v>
      </c>
      <c r="AU248" s="18" t="s">
        <v>85</v>
      </c>
    </row>
    <row r="249" s="2" customFormat="1" ht="16.5" customHeight="1">
      <c r="A249" s="39"/>
      <c r="B249" s="40"/>
      <c r="C249" s="198" t="s">
        <v>479</v>
      </c>
      <c r="D249" s="198" t="s">
        <v>141</v>
      </c>
      <c r="E249" s="199" t="s">
        <v>480</v>
      </c>
      <c r="F249" s="200" t="s">
        <v>481</v>
      </c>
      <c r="G249" s="201" t="s">
        <v>349</v>
      </c>
      <c r="H249" s="202">
        <v>1</v>
      </c>
      <c r="I249" s="203"/>
      <c r="J249" s="204">
        <f>ROUND(I249*H249,2)</f>
        <v>0</v>
      </c>
      <c r="K249" s="205"/>
      <c r="L249" s="45"/>
      <c r="M249" s="206" t="s">
        <v>19</v>
      </c>
      <c r="N249" s="207" t="s">
        <v>46</v>
      </c>
      <c r="O249" s="85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0" t="s">
        <v>145</v>
      </c>
      <c r="AT249" s="210" t="s">
        <v>141</v>
      </c>
      <c r="AU249" s="210" t="s">
        <v>85</v>
      </c>
      <c r="AY249" s="18" t="s">
        <v>140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8" t="s">
        <v>83</v>
      </c>
      <c r="BK249" s="211">
        <f>ROUND(I249*H249,2)</f>
        <v>0</v>
      </c>
      <c r="BL249" s="18" t="s">
        <v>145</v>
      </c>
      <c r="BM249" s="210" t="s">
        <v>482</v>
      </c>
    </row>
    <row r="250" s="2" customFormat="1">
      <c r="A250" s="39"/>
      <c r="B250" s="40"/>
      <c r="C250" s="41"/>
      <c r="D250" s="212" t="s">
        <v>147</v>
      </c>
      <c r="E250" s="41"/>
      <c r="F250" s="213" t="s">
        <v>483</v>
      </c>
      <c r="G250" s="41"/>
      <c r="H250" s="41"/>
      <c r="I250" s="214"/>
      <c r="J250" s="41"/>
      <c r="K250" s="41"/>
      <c r="L250" s="45"/>
      <c r="M250" s="215"/>
      <c r="N250" s="216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147</v>
      </c>
      <c r="AU250" s="18" t="s">
        <v>85</v>
      </c>
    </row>
    <row r="251" s="11" customFormat="1" ht="22.8" customHeight="1">
      <c r="A251" s="11"/>
      <c r="B251" s="184"/>
      <c r="C251" s="185"/>
      <c r="D251" s="186" t="s">
        <v>74</v>
      </c>
      <c r="E251" s="227" t="s">
        <v>361</v>
      </c>
      <c r="F251" s="227" t="s">
        <v>362</v>
      </c>
      <c r="G251" s="185"/>
      <c r="H251" s="185"/>
      <c r="I251" s="188"/>
      <c r="J251" s="228">
        <f>BK251</f>
        <v>0</v>
      </c>
      <c r="K251" s="185"/>
      <c r="L251" s="190"/>
      <c r="M251" s="191"/>
      <c r="N251" s="192"/>
      <c r="O251" s="192"/>
      <c r="P251" s="193">
        <f>SUM(P252:P258)</f>
        <v>0</v>
      </c>
      <c r="Q251" s="192"/>
      <c r="R251" s="193">
        <f>SUM(R252:R258)</f>
        <v>0</v>
      </c>
      <c r="S251" s="192"/>
      <c r="T251" s="194">
        <f>SUM(T252:T258)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195" t="s">
        <v>83</v>
      </c>
      <c r="AT251" s="196" t="s">
        <v>74</v>
      </c>
      <c r="AU251" s="196" t="s">
        <v>83</v>
      </c>
      <c r="AY251" s="195" t="s">
        <v>140</v>
      </c>
      <c r="BK251" s="197">
        <f>SUM(BK252:BK258)</f>
        <v>0</v>
      </c>
    </row>
    <row r="252" s="2" customFormat="1" ht="37.8" customHeight="1">
      <c r="A252" s="39"/>
      <c r="B252" s="40"/>
      <c r="C252" s="198" t="s">
        <v>320</v>
      </c>
      <c r="D252" s="198" t="s">
        <v>141</v>
      </c>
      <c r="E252" s="199" t="s">
        <v>363</v>
      </c>
      <c r="F252" s="200" t="s">
        <v>364</v>
      </c>
      <c r="G252" s="201" t="s">
        <v>298</v>
      </c>
      <c r="H252" s="202">
        <v>7.2000000000000002</v>
      </c>
      <c r="I252" s="203"/>
      <c r="J252" s="204">
        <f>ROUND(I252*H252,2)</f>
        <v>0</v>
      </c>
      <c r="K252" s="205"/>
      <c r="L252" s="45"/>
      <c r="M252" s="206" t="s">
        <v>19</v>
      </c>
      <c r="N252" s="207" t="s">
        <v>46</v>
      </c>
      <c r="O252" s="85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0" t="s">
        <v>145</v>
      </c>
      <c r="AT252" s="210" t="s">
        <v>141</v>
      </c>
      <c r="AU252" s="210" t="s">
        <v>85</v>
      </c>
      <c r="AY252" s="18" t="s">
        <v>140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8" t="s">
        <v>83</v>
      </c>
      <c r="BK252" s="211">
        <f>ROUND(I252*H252,2)</f>
        <v>0</v>
      </c>
      <c r="BL252" s="18" t="s">
        <v>145</v>
      </c>
      <c r="BM252" s="210" t="s">
        <v>484</v>
      </c>
    </row>
    <row r="253" s="2" customFormat="1">
      <c r="A253" s="39"/>
      <c r="B253" s="40"/>
      <c r="C253" s="41"/>
      <c r="D253" s="229" t="s">
        <v>231</v>
      </c>
      <c r="E253" s="41"/>
      <c r="F253" s="230" t="s">
        <v>366</v>
      </c>
      <c r="G253" s="41"/>
      <c r="H253" s="41"/>
      <c r="I253" s="214"/>
      <c r="J253" s="41"/>
      <c r="K253" s="41"/>
      <c r="L253" s="45"/>
      <c r="M253" s="215"/>
      <c r="N253" s="216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231</v>
      </c>
      <c r="AU253" s="18" t="s">
        <v>85</v>
      </c>
    </row>
    <row r="254" s="2" customFormat="1" ht="44.25" customHeight="1">
      <c r="A254" s="39"/>
      <c r="B254" s="40"/>
      <c r="C254" s="198" t="s">
        <v>410</v>
      </c>
      <c r="D254" s="198" t="s">
        <v>141</v>
      </c>
      <c r="E254" s="199" t="s">
        <v>368</v>
      </c>
      <c r="F254" s="200" t="s">
        <v>369</v>
      </c>
      <c r="G254" s="201" t="s">
        <v>298</v>
      </c>
      <c r="H254" s="202">
        <v>100.8</v>
      </c>
      <c r="I254" s="203"/>
      <c r="J254" s="204">
        <f>ROUND(I254*H254,2)</f>
        <v>0</v>
      </c>
      <c r="K254" s="205"/>
      <c r="L254" s="45"/>
      <c r="M254" s="206" t="s">
        <v>19</v>
      </c>
      <c r="N254" s="207" t="s">
        <v>46</v>
      </c>
      <c r="O254" s="85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0" t="s">
        <v>145</v>
      </c>
      <c r="AT254" s="210" t="s">
        <v>141</v>
      </c>
      <c r="AU254" s="210" t="s">
        <v>85</v>
      </c>
      <c r="AY254" s="18" t="s">
        <v>140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8" t="s">
        <v>83</v>
      </c>
      <c r="BK254" s="211">
        <f>ROUND(I254*H254,2)</f>
        <v>0</v>
      </c>
      <c r="BL254" s="18" t="s">
        <v>145</v>
      </c>
      <c r="BM254" s="210" t="s">
        <v>485</v>
      </c>
    </row>
    <row r="255" s="2" customFormat="1">
      <c r="A255" s="39"/>
      <c r="B255" s="40"/>
      <c r="C255" s="41"/>
      <c r="D255" s="229" t="s">
        <v>231</v>
      </c>
      <c r="E255" s="41"/>
      <c r="F255" s="230" t="s">
        <v>371</v>
      </c>
      <c r="G255" s="41"/>
      <c r="H255" s="41"/>
      <c r="I255" s="214"/>
      <c r="J255" s="41"/>
      <c r="K255" s="41"/>
      <c r="L255" s="45"/>
      <c r="M255" s="215"/>
      <c r="N255" s="21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231</v>
      </c>
      <c r="AU255" s="18" t="s">
        <v>85</v>
      </c>
    </row>
    <row r="256" s="13" customFormat="1">
      <c r="A256" s="13"/>
      <c r="B256" s="231"/>
      <c r="C256" s="232"/>
      <c r="D256" s="212" t="s">
        <v>244</v>
      </c>
      <c r="E256" s="232"/>
      <c r="F256" s="234" t="s">
        <v>486</v>
      </c>
      <c r="G256" s="232"/>
      <c r="H256" s="235">
        <v>100.8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244</v>
      </c>
      <c r="AU256" s="241" t="s">
        <v>85</v>
      </c>
      <c r="AV256" s="13" t="s">
        <v>85</v>
      </c>
      <c r="AW256" s="13" t="s">
        <v>4</v>
      </c>
      <c r="AX256" s="13" t="s">
        <v>83</v>
      </c>
      <c r="AY256" s="241" t="s">
        <v>140</v>
      </c>
    </row>
    <row r="257" s="2" customFormat="1" ht="44.25" customHeight="1">
      <c r="A257" s="39"/>
      <c r="B257" s="40"/>
      <c r="C257" s="198" t="s">
        <v>346</v>
      </c>
      <c r="D257" s="198" t="s">
        <v>141</v>
      </c>
      <c r="E257" s="199" t="s">
        <v>373</v>
      </c>
      <c r="F257" s="200" t="s">
        <v>374</v>
      </c>
      <c r="G257" s="201" t="s">
        <v>298</v>
      </c>
      <c r="H257" s="202">
        <v>7.2000000000000002</v>
      </c>
      <c r="I257" s="203"/>
      <c r="J257" s="204">
        <f>ROUND(I257*H257,2)</f>
        <v>0</v>
      </c>
      <c r="K257" s="205"/>
      <c r="L257" s="45"/>
      <c r="M257" s="206" t="s">
        <v>19</v>
      </c>
      <c r="N257" s="207" t="s">
        <v>46</v>
      </c>
      <c r="O257" s="85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0" t="s">
        <v>145</v>
      </c>
      <c r="AT257" s="210" t="s">
        <v>141</v>
      </c>
      <c r="AU257" s="210" t="s">
        <v>85</v>
      </c>
      <c r="AY257" s="18" t="s">
        <v>140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8" t="s">
        <v>83</v>
      </c>
      <c r="BK257" s="211">
        <f>ROUND(I257*H257,2)</f>
        <v>0</v>
      </c>
      <c r="BL257" s="18" t="s">
        <v>145</v>
      </c>
      <c r="BM257" s="210" t="s">
        <v>487</v>
      </c>
    </row>
    <row r="258" s="2" customFormat="1">
      <c r="A258" s="39"/>
      <c r="B258" s="40"/>
      <c r="C258" s="41"/>
      <c r="D258" s="229" t="s">
        <v>231</v>
      </c>
      <c r="E258" s="41"/>
      <c r="F258" s="230" t="s">
        <v>376</v>
      </c>
      <c r="G258" s="41"/>
      <c r="H258" s="41"/>
      <c r="I258" s="214"/>
      <c r="J258" s="41"/>
      <c r="K258" s="41"/>
      <c r="L258" s="45"/>
      <c r="M258" s="215"/>
      <c r="N258" s="216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231</v>
      </c>
      <c r="AU258" s="18" t="s">
        <v>85</v>
      </c>
    </row>
    <row r="259" s="11" customFormat="1" ht="22.8" customHeight="1">
      <c r="A259" s="11"/>
      <c r="B259" s="184"/>
      <c r="C259" s="185"/>
      <c r="D259" s="186" t="s">
        <v>74</v>
      </c>
      <c r="E259" s="227" t="s">
        <v>377</v>
      </c>
      <c r="F259" s="227" t="s">
        <v>378</v>
      </c>
      <c r="G259" s="185"/>
      <c r="H259" s="185"/>
      <c r="I259" s="188"/>
      <c r="J259" s="228">
        <f>BK259</f>
        <v>0</v>
      </c>
      <c r="K259" s="185"/>
      <c r="L259" s="190"/>
      <c r="M259" s="191"/>
      <c r="N259" s="192"/>
      <c r="O259" s="192"/>
      <c r="P259" s="193">
        <f>SUM(P260:P261)</f>
        <v>0</v>
      </c>
      <c r="Q259" s="192"/>
      <c r="R259" s="193">
        <f>SUM(R260:R261)</f>
        <v>0</v>
      </c>
      <c r="S259" s="192"/>
      <c r="T259" s="194">
        <f>SUM(T260:T261)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195" t="s">
        <v>83</v>
      </c>
      <c r="AT259" s="196" t="s">
        <v>74</v>
      </c>
      <c r="AU259" s="196" t="s">
        <v>83</v>
      </c>
      <c r="AY259" s="195" t="s">
        <v>140</v>
      </c>
      <c r="BK259" s="197">
        <f>SUM(BK260:BK261)</f>
        <v>0</v>
      </c>
    </row>
    <row r="260" s="2" customFormat="1" ht="33" customHeight="1">
      <c r="A260" s="39"/>
      <c r="B260" s="40"/>
      <c r="C260" s="198" t="s">
        <v>352</v>
      </c>
      <c r="D260" s="198" t="s">
        <v>141</v>
      </c>
      <c r="E260" s="199" t="s">
        <v>379</v>
      </c>
      <c r="F260" s="200" t="s">
        <v>380</v>
      </c>
      <c r="G260" s="201" t="s">
        <v>298</v>
      </c>
      <c r="H260" s="202">
        <v>16.513999999999999</v>
      </c>
      <c r="I260" s="203"/>
      <c r="J260" s="204">
        <f>ROUND(I260*H260,2)</f>
        <v>0</v>
      </c>
      <c r="K260" s="205"/>
      <c r="L260" s="45"/>
      <c r="M260" s="206" t="s">
        <v>19</v>
      </c>
      <c r="N260" s="207" t="s">
        <v>46</v>
      </c>
      <c r="O260" s="85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0" t="s">
        <v>145</v>
      </c>
      <c r="AT260" s="210" t="s">
        <v>141</v>
      </c>
      <c r="AU260" s="210" t="s">
        <v>85</v>
      </c>
      <c r="AY260" s="18" t="s">
        <v>140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8" t="s">
        <v>83</v>
      </c>
      <c r="BK260" s="211">
        <f>ROUND(I260*H260,2)</f>
        <v>0</v>
      </c>
      <c r="BL260" s="18" t="s">
        <v>145</v>
      </c>
      <c r="BM260" s="210" t="s">
        <v>488</v>
      </c>
    </row>
    <row r="261" s="2" customFormat="1">
      <c r="A261" s="39"/>
      <c r="B261" s="40"/>
      <c r="C261" s="41"/>
      <c r="D261" s="229" t="s">
        <v>231</v>
      </c>
      <c r="E261" s="41"/>
      <c r="F261" s="230" t="s">
        <v>382</v>
      </c>
      <c r="G261" s="41"/>
      <c r="H261" s="41"/>
      <c r="I261" s="214"/>
      <c r="J261" s="41"/>
      <c r="K261" s="41"/>
      <c r="L261" s="45"/>
      <c r="M261" s="217"/>
      <c r="N261" s="218"/>
      <c r="O261" s="219"/>
      <c r="P261" s="219"/>
      <c r="Q261" s="219"/>
      <c r="R261" s="219"/>
      <c r="S261" s="219"/>
      <c r="T261" s="220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231</v>
      </c>
      <c r="AU261" s="18" t="s">
        <v>85</v>
      </c>
    </row>
    <row r="262" s="2" customFormat="1" ht="6.96" customHeight="1">
      <c r="A262" s="39"/>
      <c r="B262" s="60"/>
      <c r="C262" s="61"/>
      <c r="D262" s="61"/>
      <c r="E262" s="61"/>
      <c r="F262" s="61"/>
      <c r="G262" s="61"/>
      <c r="H262" s="61"/>
      <c r="I262" s="61"/>
      <c r="J262" s="61"/>
      <c r="K262" s="61"/>
      <c r="L262" s="45"/>
      <c r="M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</sheetData>
  <sheetProtection sheet="1" autoFilter="0" formatColumns="0" formatRows="0" objects="1" scenarios="1" spinCount="100000" saltValue="YkPeGyjx1mfyevca2afUnQjae0/BMw3Xcz9VgLEMZYHR9dgQzn33QRvJ7NfAyotBjTMx3u7LHRlZciN1WgnRKA==" hashValue="Zhg/OXwIvtHfZXvI4agDLQ4guXsvsX0KzdBBAtzugVuz21y1ELLkT9UTxl5kEUGz5A9UCzktJLtO+SmzGYREpg==" algorithmName="SHA-512" password="CC5B"/>
  <autoFilter ref="C90:K26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2/115101202"/>
    <hyperlink ref="F99" r:id="rId2" display="https://podminky.urs.cz/item/CS_URS_2022_02/115101302"/>
    <hyperlink ref="F103" r:id="rId3" display="https://podminky.urs.cz/item/CS_URS_2022_02/122351102"/>
    <hyperlink ref="F110" r:id="rId4" display="https://podminky.urs.cz/item/CS_URS_2022_02/129951121"/>
    <hyperlink ref="F117" r:id="rId5" display="https://podminky.urs.cz/item/CS_URS_2022_02/174151101"/>
    <hyperlink ref="F127" r:id="rId6" display="https://podminky.urs.cz/item/CS_URS_2022_02/181411123"/>
    <hyperlink ref="F136" r:id="rId7" display="https://podminky.urs.cz/item/CS_URS_2022_02/182151111"/>
    <hyperlink ref="F145" r:id="rId8" display="https://podminky.urs.cz/item/CS_URS_2022_02/321321116"/>
    <hyperlink ref="F156" r:id="rId9" display="https://podminky.urs.cz/item/CS_URS_2022_02/321351010"/>
    <hyperlink ref="F167" r:id="rId10" display="https://podminky.urs.cz/item/CS_URS_2022_02/321352010"/>
    <hyperlink ref="F178" r:id="rId11" display="https://podminky.urs.cz/item/CS_URS_2022_02/321366111"/>
    <hyperlink ref="F187" r:id="rId12" display="https://podminky.urs.cz/item/CS_URS_2022_02/321368211"/>
    <hyperlink ref="F198" r:id="rId13" display="https://podminky.urs.cz/item/CS_URS_2022_02/452311131"/>
    <hyperlink ref="F206" r:id="rId14" display="https://podminky.urs.cz/item/CS_URS_2022_02/462512161"/>
    <hyperlink ref="F214" r:id="rId15" display="https://podminky.urs.cz/item/CS_URS_2022_02/451311111"/>
    <hyperlink ref="F224" r:id="rId16" display="https://podminky.urs.cz/item/CS_URS_2022_02/465511523"/>
    <hyperlink ref="F243" r:id="rId17" display="https://podminky.urs.cz/item/CS_URS_2022_02/820471113"/>
    <hyperlink ref="F246" r:id="rId18" display="https://podminky.urs.cz/item/CS_URS_2022_02/953943124"/>
    <hyperlink ref="F253" r:id="rId19" display="https://podminky.urs.cz/item/CS_URS_2022_02/997002511"/>
    <hyperlink ref="F255" r:id="rId20" display="https://podminky.urs.cz/item/CS_URS_2022_02/997002519"/>
    <hyperlink ref="F258" r:id="rId21" display="https://podminky.urs.cz/item/CS_URS_2022_02/997013601"/>
    <hyperlink ref="F261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SO 05 LB Ř.KM 1,715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05 - SO 05 LB Ř.KM 1,715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11.696058760188599</v>
      </c>
      <c r="S90" s="97"/>
      <c r="T90" s="182">
        <f>T91</f>
        <v>4.2000000000000002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11.696058760188599</v>
      </c>
      <c r="S91" s="192"/>
      <c r="T91" s="194">
        <f>T92+T122+T157+T179+T185+T193</f>
        <v>4.2000000000000002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4.2000000000000002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85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490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238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491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145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30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492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493</v>
      </c>
      <c r="G99" s="232"/>
      <c r="H99" s="235">
        <v>30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30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139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1.6799999999999999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4.2000000000000002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494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495</v>
      </c>
      <c r="G103" s="232"/>
      <c r="H103" s="235">
        <v>1.6799999999999999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1.6799999999999999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157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30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496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493</v>
      </c>
      <c r="G107" s="232"/>
      <c r="H107" s="235">
        <v>30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30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83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497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498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499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500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1.3382936601886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1.3382936601886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5.7599999999999998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501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502</v>
      </c>
      <c r="G126" s="232"/>
      <c r="H126" s="235">
        <v>1.5600000000000001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503</v>
      </c>
      <c r="G127" s="232"/>
      <c r="H127" s="235">
        <v>3.7200000000000002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5.7599999999999998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40.979999999999997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0.29743300391999999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505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506</v>
      </c>
      <c r="G132" s="232"/>
      <c r="H132" s="235">
        <v>11.960000000000001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507</v>
      </c>
      <c r="G133" s="232"/>
      <c r="H133" s="235">
        <v>25.82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40.980000000000004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40.979999999999997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0.035117196299999993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509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506</v>
      </c>
      <c r="G138" s="232"/>
      <c r="H138" s="235">
        <v>11.960000000000001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507</v>
      </c>
      <c r="G139" s="232"/>
      <c r="H139" s="235">
        <v>25.82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40.980000000000004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0.438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0.47973044999999997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510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511</v>
      </c>
      <c r="G144" s="232"/>
      <c r="H144" s="235">
        <v>0.25700000000000001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512</v>
      </c>
      <c r="G145" s="232"/>
      <c r="H145" s="235">
        <v>0.18099999999999999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0.438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0.50600000000000001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0.52601300996860001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513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514</v>
      </c>
      <c r="G149" s="232"/>
      <c r="H149" s="235">
        <v>0.50600000000000001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0.50600000000000001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461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515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0.68000000000000005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516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517</v>
      </c>
      <c r="G155" s="232"/>
      <c r="H155" s="235">
        <v>0.68000000000000005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0.68000000000000005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10.294369999999999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291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518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189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10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519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520</v>
      </c>
      <c r="G165" s="232"/>
      <c r="H165" s="235">
        <v>6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521</v>
      </c>
      <c r="G166" s="232"/>
      <c r="H166" s="235">
        <v>4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10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9.2927599999999995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193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10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9.2927599999999995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522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520</v>
      </c>
      <c r="G171" s="232"/>
      <c r="H171" s="235">
        <v>6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521</v>
      </c>
      <c r="G172" s="232"/>
      <c r="H172" s="235">
        <v>4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10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198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10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523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520</v>
      </c>
      <c r="G176" s="232"/>
      <c r="H176" s="235">
        <v>6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521</v>
      </c>
      <c r="G177" s="232"/>
      <c r="H177" s="235">
        <v>4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10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0.058000000000000003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357</v>
      </c>
      <c r="D180" s="198" t="s">
        <v>141</v>
      </c>
      <c r="E180" s="199" t="s">
        <v>524</v>
      </c>
      <c r="F180" s="200" t="s">
        <v>525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526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527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308</v>
      </c>
      <c r="D182" s="198" t="s">
        <v>141</v>
      </c>
      <c r="E182" s="199" t="s">
        <v>528</v>
      </c>
      <c r="F182" s="200" t="s">
        <v>529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530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531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479</v>
      </c>
      <c r="D184" s="253" t="s">
        <v>264</v>
      </c>
      <c r="E184" s="254" t="s">
        <v>532</v>
      </c>
      <c r="F184" s="255" t="s">
        <v>533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0.058000000000000003</v>
      </c>
      <c r="R184" s="208">
        <f>Q184*H184</f>
        <v>0.058000000000000003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534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320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4.2000000000000002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535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410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58.799999999999997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536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537</v>
      </c>
      <c r="G190" s="232"/>
      <c r="H190" s="235">
        <v>58.799999999999997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346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4.2000000000000002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538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352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11.696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539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CGLBhirt+FP5+MLrc6YistP3fmQayr8VHFVa/UpmEFIPOqOwovVcUl0m/JPavoE2TtdVVM2+55oFadCA6LCm0A==" hashValue="9gSwQeR68Vqd7RHLgtrI6J3FDXRqU/C5YHtNjGcpktaT86BjGPHhdkiXfKeSUVBBwyLID6v9+CGYKCFMamIhzw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521113"/>
    <hyperlink ref="F183" r:id="rId18" display="https://podminky.urs.cz/item/CS_URS_2022_02/89149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ROUND((SUM(BE90:BE197)),  2)</f>
        <v>0</v>
      </c>
      <c r="G33" s="39"/>
      <c r="H33" s="39"/>
      <c r="I33" s="149">
        <v>0.20999999999999999</v>
      </c>
      <c r="J33" s="148">
        <f>ROUND(((SUM(BE90:BE197))*I33),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ROUND((SUM(BF90:BF197)),  2)</f>
        <v>0</v>
      </c>
      <c r="G34" s="39"/>
      <c r="H34" s="39"/>
      <c r="I34" s="149">
        <v>0.14999999999999999</v>
      </c>
      <c r="J34" s="148">
        <f>ROUND(((SUM(BF90:BF197))*I34),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SO 06 PB Ř.KM 2,116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J187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J195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06 - SO 06 PB Ř.KM 2,116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12.237680210094197</v>
      </c>
      <c r="S90" s="97"/>
      <c r="T90" s="182">
        <f>T91</f>
        <v>4.7999999999999998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P92+P122+P157+P179+P187+P195</f>
        <v>0</v>
      </c>
      <c r="Q91" s="192"/>
      <c r="R91" s="193">
        <f>R92+R122+R157+R179+R187+R195</f>
        <v>12.237680210094197</v>
      </c>
      <c r="S91" s="192"/>
      <c r="T91" s="194">
        <f>T92+T122+T157+T179+T187+T195</f>
        <v>4.7999999999999998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BK92+BK122+BK157+BK179+BK187+BK195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4.7999999999999998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85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541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238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542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145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30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543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544</v>
      </c>
      <c r="G99" s="232"/>
      <c r="H99" s="235">
        <v>30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30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139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1.9199999999999999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4.7999999999999998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545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546</v>
      </c>
      <c r="G103" s="232"/>
      <c r="H103" s="235">
        <v>1.9199999999999999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1.9199999999999999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157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30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547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544</v>
      </c>
      <c r="G107" s="232"/>
      <c r="H107" s="235">
        <v>30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30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83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548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549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550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551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1.2474219100942001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1.2474219100942001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5.5199999999999996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552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553</v>
      </c>
      <c r="G126" s="232"/>
      <c r="H126" s="235">
        <v>1.44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554</v>
      </c>
      <c r="G127" s="232"/>
      <c r="H127" s="235">
        <v>3.6000000000000001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5.5199999999999996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39.200000000000003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0.28451375680000002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555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556</v>
      </c>
      <c r="G132" s="232"/>
      <c r="H132" s="235">
        <v>11.039999999999999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557</v>
      </c>
      <c r="G133" s="232"/>
      <c r="H133" s="235">
        <v>24.960000000000001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39.200000000000003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39.200000000000003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0.033591851999999998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558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556</v>
      </c>
      <c r="G138" s="232"/>
      <c r="H138" s="235">
        <v>11.039999999999999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557</v>
      </c>
      <c r="G139" s="232"/>
      <c r="H139" s="235">
        <v>24.960000000000001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39.200000000000003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0.39100000000000001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0.428252525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559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560</v>
      </c>
      <c r="G144" s="232"/>
      <c r="H144" s="235">
        <v>0.23000000000000001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561</v>
      </c>
      <c r="G145" s="232"/>
      <c r="H145" s="235">
        <v>0.161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0.39100000000000001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0.48199999999999998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0.50106377629419996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562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563</v>
      </c>
      <c r="G149" s="232"/>
      <c r="H149" s="235">
        <v>0.48199999999999998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0.48199999999999998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564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565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0.69999999999999996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566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567</v>
      </c>
      <c r="G155" s="232"/>
      <c r="H155" s="235">
        <v>0.69999999999999996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0.69999999999999996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10.944863199999999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291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568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189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10.699999999999999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569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570</v>
      </c>
      <c r="G165" s="232"/>
      <c r="H165" s="235">
        <v>6.5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571</v>
      </c>
      <c r="G166" s="232"/>
      <c r="H166" s="235">
        <v>4.2000000000000002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10.699999999999999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9.9432531999999991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193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10.699999999999999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9.9432531999999991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572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570</v>
      </c>
      <c r="G171" s="232"/>
      <c r="H171" s="235">
        <v>6.5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571</v>
      </c>
      <c r="G172" s="232"/>
      <c r="H172" s="235">
        <v>4.2000000000000002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10.699999999999999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198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10.699999999999999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573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570</v>
      </c>
      <c r="G176" s="232"/>
      <c r="H176" s="235">
        <v>6.5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571</v>
      </c>
      <c r="G177" s="232"/>
      <c r="H177" s="235">
        <v>4.2000000000000002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10.699999999999999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SUM(P180:P186)</f>
        <v>0</v>
      </c>
      <c r="Q179" s="192"/>
      <c r="R179" s="193">
        <f>SUM(R180:R186)</f>
        <v>0.040000000000000001</v>
      </c>
      <c r="S179" s="192"/>
      <c r="T179" s="194">
        <f>SUM(T180:T186)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SUM(BK180:BK186)</f>
        <v>0</v>
      </c>
    </row>
    <row r="180" s="2" customFormat="1" ht="37.8" customHeight="1">
      <c r="A180" s="39"/>
      <c r="B180" s="40"/>
      <c r="C180" s="198" t="s">
        <v>357</v>
      </c>
      <c r="D180" s="198" t="s">
        <v>141</v>
      </c>
      <c r="E180" s="199" t="s">
        <v>574</v>
      </c>
      <c r="F180" s="200" t="s">
        <v>575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576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577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16.5" customHeight="1">
      <c r="A182" s="39"/>
      <c r="B182" s="40"/>
      <c r="C182" s="198" t="s">
        <v>461</v>
      </c>
      <c r="D182" s="198" t="s">
        <v>141</v>
      </c>
      <c r="E182" s="199" t="s">
        <v>578</v>
      </c>
      <c r="F182" s="200" t="s">
        <v>579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580</v>
      </c>
    </row>
    <row r="183" s="2" customFormat="1">
      <c r="A183" s="39"/>
      <c r="B183" s="40"/>
      <c r="C183" s="41"/>
      <c r="D183" s="212" t="s">
        <v>147</v>
      </c>
      <c r="E183" s="41"/>
      <c r="F183" s="213" t="s">
        <v>581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147</v>
      </c>
      <c r="AU183" s="18" t="s">
        <v>85</v>
      </c>
    </row>
    <row r="184" s="2" customFormat="1" ht="33" customHeight="1">
      <c r="A184" s="39"/>
      <c r="B184" s="40"/>
      <c r="C184" s="198" t="s">
        <v>308</v>
      </c>
      <c r="D184" s="198" t="s">
        <v>141</v>
      </c>
      <c r="E184" s="199" t="s">
        <v>582</v>
      </c>
      <c r="F184" s="200" t="s">
        <v>583</v>
      </c>
      <c r="G184" s="201" t="s">
        <v>349</v>
      </c>
      <c r="H184" s="202">
        <v>1</v>
      </c>
      <c r="I184" s="203"/>
      <c r="J184" s="204">
        <f>ROUND(I184*H184,2)</f>
        <v>0</v>
      </c>
      <c r="K184" s="205"/>
      <c r="L184" s="45"/>
      <c r="M184" s="206" t="s">
        <v>19</v>
      </c>
      <c r="N184" s="207" t="s">
        <v>46</v>
      </c>
      <c r="O184" s="8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145</v>
      </c>
      <c r="AT184" s="210" t="s">
        <v>141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584</v>
      </c>
    </row>
    <row r="185" s="2" customFormat="1">
      <c r="A185" s="39"/>
      <c r="B185" s="40"/>
      <c r="C185" s="41"/>
      <c r="D185" s="229" t="s">
        <v>231</v>
      </c>
      <c r="E185" s="41"/>
      <c r="F185" s="230" t="s">
        <v>585</v>
      </c>
      <c r="G185" s="41"/>
      <c r="H185" s="41"/>
      <c r="I185" s="214"/>
      <c r="J185" s="41"/>
      <c r="K185" s="41"/>
      <c r="L185" s="45"/>
      <c r="M185" s="215"/>
      <c r="N185" s="21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231</v>
      </c>
      <c r="AU185" s="18" t="s">
        <v>85</v>
      </c>
    </row>
    <row r="186" s="2" customFormat="1" ht="24.15" customHeight="1">
      <c r="A186" s="39"/>
      <c r="B186" s="40"/>
      <c r="C186" s="253" t="s">
        <v>479</v>
      </c>
      <c r="D186" s="253" t="s">
        <v>264</v>
      </c>
      <c r="E186" s="254" t="s">
        <v>586</v>
      </c>
      <c r="F186" s="255" t="s">
        <v>587</v>
      </c>
      <c r="G186" s="256" t="s">
        <v>349</v>
      </c>
      <c r="H186" s="257">
        <v>1</v>
      </c>
      <c r="I186" s="258"/>
      <c r="J186" s="259">
        <f>ROUND(I186*H186,2)</f>
        <v>0</v>
      </c>
      <c r="K186" s="260"/>
      <c r="L186" s="261"/>
      <c r="M186" s="262" t="s">
        <v>19</v>
      </c>
      <c r="N186" s="263" t="s">
        <v>46</v>
      </c>
      <c r="O186" s="85"/>
      <c r="P186" s="208">
        <f>O186*H186</f>
        <v>0</v>
      </c>
      <c r="Q186" s="208">
        <v>0.040000000000000001</v>
      </c>
      <c r="R186" s="208">
        <f>Q186*H186</f>
        <v>0.040000000000000001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162</v>
      </c>
      <c r="AT186" s="210" t="s">
        <v>264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588</v>
      </c>
    </row>
    <row r="187" s="11" customFormat="1" ht="22.8" customHeight="1">
      <c r="A187" s="11"/>
      <c r="B187" s="184"/>
      <c r="C187" s="185"/>
      <c r="D187" s="186" t="s">
        <v>74</v>
      </c>
      <c r="E187" s="227" t="s">
        <v>361</v>
      </c>
      <c r="F187" s="227" t="s">
        <v>362</v>
      </c>
      <c r="G187" s="185"/>
      <c r="H187" s="185"/>
      <c r="I187" s="188"/>
      <c r="J187" s="228">
        <f>BK187</f>
        <v>0</v>
      </c>
      <c r="K187" s="185"/>
      <c r="L187" s="190"/>
      <c r="M187" s="191"/>
      <c r="N187" s="192"/>
      <c r="O187" s="192"/>
      <c r="P187" s="193">
        <f>SUM(P188:P194)</f>
        <v>0</v>
      </c>
      <c r="Q187" s="192"/>
      <c r="R187" s="193">
        <f>SUM(R188:R194)</f>
        <v>0</v>
      </c>
      <c r="S187" s="192"/>
      <c r="T187" s="194">
        <f>SUM(T188:T194)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95" t="s">
        <v>83</v>
      </c>
      <c r="AT187" s="196" t="s">
        <v>74</v>
      </c>
      <c r="AU187" s="196" t="s">
        <v>83</v>
      </c>
      <c r="AY187" s="195" t="s">
        <v>140</v>
      </c>
      <c r="BK187" s="197">
        <f>SUM(BK188:BK194)</f>
        <v>0</v>
      </c>
    </row>
    <row r="188" s="2" customFormat="1" ht="37.8" customHeight="1">
      <c r="A188" s="39"/>
      <c r="B188" s="40"/>
      <c r="C188" s="198" t="s">
        <v>320</v>
      </c>
      <c r="D188" s="198" t="s">
        <v>141</v>
      </c>
      <c r="E188" s="199" t="s">
        <v>363</v>
      </c>
      <c r="F188" s="200" t="s">
        <v>364</v>
      </c>
      <c r="G188" s="201" t="s">
        <v>298</v>
      </c>
      <c r="H188" s="202">
        <v>4.7999999999999998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589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366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2" customFormat="1" ht="44.25" customHeight="1">
      <c r="A190" s="39"/>
      <c r="B190" s="40"/>
      <c r="C190" s="198" t="s">
        <v>410</v>
      </c>
      <c r="D190" s="198" t="s">
        <v>141</v>
      </c>
      <c r="E190" s="199" t="s">
        <v>368</v>
      </c>
      <c r="F190" s="200" t="s">
        <v>369</v>
      </c>
      <c r="G190" s="201" t="s">
        <v>298</v>
      </c>
      <c r="H190" s="202">
        <v>67.200000000000003</v>
      </c>
      <c r="I190" s="203"/>
      <c r="J190" s="204">
        <f>ROUND(I190*H190,2)</f>
        <v>0</v>
      </c>
      <c r="K190" s="205"/>
      <c r="L190" s="45"/>
      <c r="M190" s="206" t="s">
        <v>19</v>
      </c>
      <c r="N190" s="207" t="s">
        <v>46</v>
      </c>
      <c r="O190" s="85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0" t="s">
        <v>145</v>
      </c>
      <c r="AT190" s="210" t="s">
        <v>141</v>
      </c>
      <c r="AU190" s="210" t="s">
        <v>85</v>
      </c>
      <c r="AY190" s="18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8" t="s">
        <v>83</v>
      </c>
      <c r="BK190" s="211">
        <f>ROUND(I190*H190,2)</f>
        <v>0</v>
      </c>
      <c r="BL190" s="18" t="s">
        <v>145</v>
      </c>
      <c r="BM190" s="210" t="s">
        <v>590</v>
      </c>
    </row>
    <row r="191" s="2" customFormat="1">
      <c r="A191" s="39"/>
      <c r="B191" s="40"/>
      <c r="C191" s="41"/>
      <c r="D191" s="229" t="s">
        <v>231</v>
      </c>
      <c r="E191" s="41"/>
      <c r="F191" s="230" t="s">
        <v>371</v>
      </c>
      <c r="G191" s="41"/>
      <c r="H191" s="41"/>
      <c r="I191" s="214"/>
      <c r="J191" s="41"/>
      <c r="K191" s="41"/>
      <c r="L191" s="45"/>
      <c r="M191" s="215"/>
      <c r="N191" s="21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231</v>
      </c>
      <c r="AU191" s="18" t="s">
        <v>85</v>
      </c>
    </row>
    <row r="192" s="13" customFormat="1">
      <c r="A192" s="13"/>
      <c r="B192" s="231"/>
      <c r="C192" s="232"/>
      <c r="D192" s="212" t="s">
        <v>244</v>
      </c>
      <c r="E192" s="232"/>
      <c r="F192" s="234" t="s">
        <v>591</v>
      </c>
      <c r="G192" s="232"/>
      <c r="H192" s="235">
        <v>67.200000000000003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244</v>
      </c>
      <c r="AU192" s="241" t="s">
        <v>85</v>
      </c>
      <c r="AV192" s="13" t="s">
        <v>85</v>
      </c>
      <c r="AW192" s="13" t="s">
        <v>4</v>
      </c>
      <c r="AX192" s="13" t="s">
        <v>83</v>
      </c>
      <c r="AY192" s="241" t="s">
        <v>140</v>
      </c>
    </row>
    <row r="193" s="2" customFormat="1" ht="44.25" customHeight="1">
      <c r="A193" s="39"/>
      <c r="B193" s="40"/>
      <c r="C193" s="198" t="s">
        <v>346</v>
      </c>
      <c r="D193" s="198" t="s">
        <v>141</v>
      </c>
      <c r="E193" s="199" t="s">
        <v>373</v>
      </c>
      <c r="F193" s="200" t="s">
        <v>374</v>
      </c>
      <c r="G193" s="201" t="s">
        <v>298</v>
      </c>
      <c r="H193" s="202">
        <v>4.7999999999999998</v>
      </c>
      <c r="I193" s="203"/>
      <c r="J193" s="204">
        <f>ROUND(I193*H193,2)</f>
        <v>0</v>
      </c>
      <c r="K193" s="205"/>
      <c r="L193" s="45"/>
      <c r="M193" s="206" t="s">
        <v>19</v>
      </c>
      <c r="N193" s="207" t="s">
        <v>46</v>
      </c>
      <c r="O193" s="85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0" t="s">
        <v>145</v>
      </c>
      <c r="AT193" s="210" t="s">
        <v>141</v>
      </c>
      <c r="AU193" s="210" t="s">
        <v>85</v>
      </c>
      <c r="AY193" s="18" t="s">
        <v>140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8" t="s">
        <v>83</v>
      </c>
      <c r="BK193" s="211">
        <f>ROUND(I193*H193,2)</f>
        <v>0</v>
      </c>
      <c r="BL193" s="18" t="s">
        <v>145</v>
      </c>
      <c r="BM193" s="210" t="s">
        <v>592</v>
      </c>
    </row>
    <row r="194" s="2" customFormat="1">
      <c r="A194" s="39"/>
      <c r="B194" s="40"/>
      <c r="C194" s="41"/>
      <c r="D194" s="229" t="s">
        <v>231</v>
      </c>
      <c r="E194" s="41"/>
      <c r="F194" s="230" t="s">
        <v>376</v>
      </c>
      <c r="G194" s="41"/>
      <c r="H194" s="41"/>
      <c r="I194" s="214"/>
      <c r="J194" s="41"/>
      <c r="K194" s="41"/>
      <c r="L194" s="45"/>
      <c r="M194" s="215"/>
      <c r="N194" s="216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231</v>
      </c>
      <c r="AU194" s="18" t="s">
        <v>85</v>
      </c>
    </row>
    <row r="195" s="11" customFormat="1" ht="22.8" customHeight="1">
      <c r="A195" s="11"/>
      <c r="B195" s="184"/>
      <c r="C195" s="185"/>
      <c r="D195" s="186" t="s">
        <v>74</v>
      </c>
      <c r="E195" s="227" t="s">
        <v>377</v>
      </c>
      <c r="F195" s="227" t="s">
        <v>378</v>
      </c>
      <c r="G195" s="185"/>
      <c r="H195" s="185"/>
      <c r="I195" s="188"/>
      <c r="J195" s="228">
        <f>BK195</f>
        <v>0</v>
      </c>
      <c r="K195" s="185"/>
      <c r="L195" s="190"/>
      <c r="M195" s="191"/>
      <c r="N195" s="192"/>
      <c r="O195" s="192"/>
      <c r="P195" s="193">
        <f>SUM(P196:P197)</f>
        <v>0</v>
      </c>
      <c r="Q195" s="192"/>
      <c r="R195" s="193">
        <f>SUM(R196:R197)</f>
        <v>0</v>
      </c>
      <c r="S195" s="192"/>
      <c r="T195" s="194">
        <f>SUM(T196:T197)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95" t="s">
        <v>83</v>
      </c>
      <c r="AT195" s="196" t="s">
        <v>74</v>
      </c>
      <c r="AU195" s="196" t="s">
        <v>83</v>
      </c>
      <c r="AY195" s="195" t="s">
        <v>140</v>
      </c>
      <c r="BK195" s="197">
        <f>SUM(BK196:BK197)</f>
        <v>0</v>
      </c>
    </row>
    <row r="196" s="2" customFormat="1" ht="33" customHeight="1">
      <c r="A196" s="39"/>
      <c r="B196" s="40"/>
      <c r="C196" s="198" t="s">
        <v>352</v>
      </c>
      <c r="D196" s="198" t="s">
        <v>141</v>
      </c>
      <c r="E196" s="199" t="s">
        <v>379</v>
      </c>
      <c r="F196" s="200" t="s">
        <v>380</v>
      </c>
      <c r="G196" s="201" t="s">
        <v>298</v>
      </c>
      <c r="H196" s="202">
        <v>12.238</v>
      </c>
      <c r="I196" s="203"/>
      <c r="J196" s="204">
        <f>ROUND(I196*H196,2)</f>
        <v>0</v>
      </c>
      <c r="K196" s="205"/>
      <c r="L196" s="45"/>
      <c r="M196" s="206" t="s">
        <v>19</v>
      </c>
      <c r="N196" s="207" t="s">
        <v>46</v>
      </c>
      <c r="O196" s="85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0" t="s">
        <v>145</v>
      </c>
      <c r="AT196" s="210" t="s">
        <v>141</v>
      </c>
      <c r="AU196" s="210" t="s">
        <v>85</v>
      </c>
      <c r="AY196" s="18" t="s">
        <v>140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8" t="s">
        <v>83</v>
      </c>
      <c r="BK196" s="211">
        <f>ROUND(I196*H196,2)</f>
        <v>0</v>
      </c>
      <c r="BL196" s="18" t="s">
        <v>145</v>
      </c>
      <c r="BM196" s="210" t="s">
        <v>593</v>
      </c>
    </row>
    <row r="197" s="2" customFormat="1">
      <c r="A197" s="39"/>
      <c r="B197" s="40"/>
      <c r="C197" s="41"/>
      <c r="D197" s="229" t="s">
        <v>231</v>
      </c>
      <c r="E197" s="41"/>
      <c r="F197" s="230" t="s">
        <v>382</v>
      </c>
      <c r="G197" s="41"/>
      <c r="H197" s="41"/>
      <c r="I197" s="214"/>
      <c r="J197" s="41"/>
      <c r="K197" s="41"/>
      <c r="L197" s="45"/>
      <c r="M197" s="217"/>
      <c r="N197" s="218"/>
      <c r="O197" s="219"/>
      <c r="P197" s="219"/>
      <c r="Q197" s="219"/>
      <c r="R197" s="219"/>
      <c r="S197" s="219"/>
      <c r="T197" s="220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231</v>
      </c>
      <c r="AU197" s="18" t="s">
        <v>85</v>
      </c>
    </row>
    <row r="198" s="2" customFormat="1" ht="6.96" customHeight="1">
      <c r="A198" s="39"/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2WBC58+aIdt1f51I528TbuQQnBuy2+fjlIFRkQIShMNZ9D140HKvPOvG/3LvJcj5QMOTTljvwNnEDqfocRpPiA==" hashValue="i4ppCc6kUupnpM/2+5sGzdsuq8dDTWzAQGWraId9J6GHpkpY8btRZv6tTo8U5BqUOtKcRYX1JkrD4EepNAozMA==" algorithmName="SHA-512" password="CC5B"/>
  <autoFilter ref="C89:K19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91113"/>
    <hyperlink ref="F185" r:id="rId18" display="https://podminky.urs.cz/item/CS_URS_2022_02/891472421"/>
    <hyperlink ref="F189" r:id="rId19" display="https://podminky.urs.cz/item/CS_URS_2022_02/997002511"/>
    <hyperlink ref="F191" r:id="rId20" display="https://podminky.urs.cz/item/CS_URS_2022_02/997002519"/>
    <hyperlink ref="F194" r:id="rId21" display="https://podminky.urs.cz/item/CS_URS_2022_02/997013601"/>
    <hyperlink ref="F197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116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Skalička - klapky, stavidla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ROUND((SUM(BE90:BE195)),  2)</f>
        <v>0</v>
      </c>
      <c r="G33" s="39"/>
      <c r="H33" s="39"/>
      <c r="I33" s="149">
        <v>0.20999999999999999</v>
      </c>
      <c r="J33" s="148">
        <f>ROUND(((SUM(BE90:BE195))*I33),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ROUND((SUM(BF90:BF195)),  2)</f>
        <v>0</v>
      </c>
      <c r="G34" s="39"/>
      <c r="H34" s="39"/>
      <c r="I34" s="149">
        <v>0.14999999999999999</v>
      </c>
      <c r="J34" s="148">
        <f>ROUND(((SUM(BF90:BF195))*I34),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Skalička - klapky, stavidla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SO 07 LB Ř.KM 2,427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12. 7. 2022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120</v>
      </c>
      <c r="D57" s="163"/>
      <c r="E57" s="163"/>
      <c r="F57" s="163"/>
      <c r="G57" s="163"/>
      <c r="H57" s="163"/>
      <c r="I57" s="163"/>
      <c r="J57" s="164" t="s">
        <v>121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122</v>
      </c>
    </row>
    <row r="60" s="9" customFormat="1" ht="24.96" customHeight="1">
      <c r="A60" s="9"/>
      <c r="B60" s="166"/>
      <c r="C60" s="167"/>
      <c r="D60" s="168" t="s">
        <v>208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209</v>
      </c>
      <c r="E61" s="224"/>
      <c r="F61" s="224"/>
      <c r="G61" s="224"/>
      <c r="H61" s="224"/>
      <c r="I61" s="224"/>
      <c r="J61" s="225">
        <f>J92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1"/>
      <c r="C62" s="222"/>
      <c r="D62" s="223" t="s">
        <v>210</v>
      </c>
      <c r="E62" s="224"/>
      <c r="F62" s="224"/>
      <c r="G62" s="224"/>
      <c r="H62" s="224"/>
      <c r="I62" s="224"/>
      <c r="J62" s="225">
        <f>J111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211</v>
      </c>
      <c r="E63" s="224"/>
      <c r="F63" s="224"/>
      <c r="G63" s="224"/>
      <c r="H63" s="224"/>
      <c r="I63" s="224"/>
      <c r="J63" s="225">
        <f>J122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4.88" customHeight="1">
      <c r="A64" s="12"/>
      <c r="B64" s="221"/>
      <c r="C64" s="222"/>
      <c r="D64" s="223" t="s">
        <v>212</v>
      </c>
      <c r="E64" s="224"/>
      <c r="F64" s="224"/>
      <c r="G64" s="224"/>
      <c r="H64" s="224"/>
      <c r="I64" s="224"/>
      <c r="J64" s="225">
        <f>J123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213</v>
      </c>
      <c r="E65" s="224"/>
      <c r="F65" s="224"/>
      <c r="G65" s="224"/>
      <c r="H65" s="224"/>
      <c r="I65" s="224"/>
      <c r="J65" s="225">
        <f>J157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4.88" customHeight="1">
      <c r="A66" s="12"/>
      <c r="B66" s="221"/>
      <c r="C66" s="222"/>
      <c r="D66" s="223" t="s">
        <v>214</v>
      </c>
      <c r="E66" s="224"/>
      <c r="F66" s="224"/>
      <c r="G66" s="224"/>
      <c r="H66" s="224"/>
      <c r="I66" s="224"/>
      <c r="J66" s="225">
        <f>J162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4.88" customHeight="1">
      <c r="A67" s="12"/>
      <c r="B67" s="221"/>
      <c r="C67" s="222"/>
      <c r="D67" s="223" t="s">
        <v>215</v>
      </c>
      <c r="E67" s="224"/>
      <c r="F67" s="224"/>
      <c r="G67" s="224"/>
      <c r="H67" s="224"/>
      <c r="I67" s="224"/>
      <c r="J67" s="225">
        <f>J168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216</v>
      </c>
      <c r="E68" s="224"/>
      <c r="F68" s="224"/>
      <c r="G68" s="224"/>
      <c r="H68" s="224"/>
      <c r="I68" s="224"/>
      <c r="J68" s="225">
        <f>J179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1"/>
      <c r="C69" s="222"/>
      <c r="D69" s="223" t="s">
        <v>217</v>
      </c>
      <c r="E69" s="224"/>
      <c r="F69" s="224"/>
      <c r="G69" s="224"/>
      <c r="H69" s="224"/>
      <c r="I69" s="224"/>
      <c r="J69" s="225">
        <f>J185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1"/>
      <c r="C70" s="222"/>
      <c r="D70" s="223" t="s">
        <v>218</v>
      </c>
      <c r="E70" s="224"/>
      <c r="F70" s="224"/>
      <c r="G70" s="224"/>
      <c r="H70" s="224"/>
      <c r="I70" s="224"/>
      <c r="J70" s="225">
        <f>J193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Skalička - klapky, stavidla - oprava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07 - SO 07 LB Ř.KM 2,427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12. 7. 2022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Povodí Moravy, s.p.</v>
      </c>
      <c r="G86" s="41"/>
      <c r="H86" s="41"/>
      <c r="I86" s="33" t="s">
        <v>33</v>
      </c>
      <c r="J86" s="37" t="str">
        <f>E21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72"/>
      <c r="B89" s="173"/>
      <c r="C89" s="174" t="s">
        <v>125</v>
      </c>
      <c r="D89" s="175" t="s">
        <v>60</v>
      </c>
      <c r="E89" s="175" t="s">
        <v>56</v>
      </c>
      <c r="F89" s="175" t="s">
        <v>57</v>
      </c>
      <c r="G89" s="175" t="s">
        <v>126</v>
      </c>
      <c r="H89" s="175" t="s">
        <v>127</v>
      </c>
      <c r="I89" s="175" t="s">
        <v>128</v>
      </c>
      <c r="J89" s="176" t="s">
        <v>121</v>
      </c>
      <c r="K89" s="177" t="s">
        <v>129</v>
      </c>
      <c r="L89" s="178"/>
      <c r="M89" s="93" t="s">
        <v>19</v>
      </c>
      <c r="N89" s="94" t="s">
        <v>45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79">
        <f>BK90</f>
        <v>0</v>
      </c>
      <c r="K90" s="41"/>
      <c r="L90" s="45"/>
      <c r="M90" s="96"/>
      <c r="N90" s="180"/>
      <c r="O90" s="97"/>
      <c r="P90" s="181">
        <f>P91</f>
        <v>0</v>
      </c>
      <c r="Q90" s="97"/>
      <c r="R90" s="181">
        <f>R91</f>
        <v>9.1798302472647997</v>
      </c>
      <c r="S90" s="97"/>
      <c r="T90" s="182">
        <f>T91</f>
        <v>4.2000000000000002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122</v>
      </c>
      <c r="BK90" s="183">
        <f>BK91</f>
        <v>0</v>
      </c>
    </row>
    <row r="91" s="11" customFormat="1" ht="25.92" customHeight="1">
      <c r="A91" s="11"/>
      <c r="B91" s="184"/>
      <c r="C91" s="185"/>
      <c r="D91" s="186" t="s">
        <v>74</v>
      </c>
      <c r="E91" s="187" t="s">
        <v>219</v>
      </c>
      <c r="F91" s="187" t="s">
        <v>220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P92+P122+P157+P179+P185+P193</f>
        <v>0</v>
      </c>
      <c r="Q91" s="192"/>
      <c r="R91" s="193">
        <f>R92+R122+R157+R179+R185+R193</f>
        <v>9.1798302472647997</v>
      </c>
      <c r="S91" s="192"/>
      <c r="T91" s="194">
        <f>T92+T122+T157+T179+T185+T193</f>
        <v>4.2000000000000002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5" t="s">
        <v>83</v>
      </c>
      <c r="AT91" s="196" t="s">
        <v>74</v>
      </c>
      <c r="AU91" s="196" t="s">
        <v>75</v>
      </c>
      <c r="AY91" s="195" t="s">
        <v>140</v>
      </c>
      <c r="BK91" s="197">
        <f>BK92+BK122+BK157+BK179+BK185+BK193</f>
        <v>0</v>
      </c>
    </row>
    <row r="92" s="11" customFormat="1" ht="22.8" customHeight="1">
      <c r="A92" s="11"/>
      <c r="B92" s="184"/>
      <c r="C92" s="185"/>
      <c r="D92" s="186" t="s">
        <v>74</v>
      </c>
      <c r="E92" s="227" t="s">
        <v>83</v>
      </c>
      <c r="F92" s="227" t="s">
        <v>221</v>
      </c>
      <c r="G92" s="185"/>
      <c r="H92" s="185"/>
      <c r="I92" s="188"/>
      <c r="J92" s="228">
        <f>BK92</f>
        <v>0</v>
      </c>
      <c r="K92" s="185"/>
      <c r="L92" s="190"/>
      <c r="M92" s="191"/>
      <c r="N92" s="192"/>
      <c r="O92" s="192"/>
      <c r="P92" s="193">
        <f>P93+SUM(P94:P111)</f>
        <v>0</v>
      </c>
      <c r="Q92" s="192"/>
      <c r="R92" s="193">
        <f>R93+SUM(R94:R111)</f>
        <v>0.0053950999999999999</v>
      </c>
      <c r="S92" s="192"/>
      <c r="T92" s="194">
        <f>T93+SUM(T94:T111)</f>
        <v>4.2000000000000002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83</v>
      </c>
      <c r="AT92" s="196" t="s">
        <v>74</v>
      </c>
      <c r="AU92" s="196" t="s">
        <v>83</v>
      </c>
      <c r="AY92" s="195" t="s">
        <v>140</v>
      </c>
      <c r="BK92" s="197">
        <f>BK93+SUM(BK94:BK111)</f>
        <v>0</v>
      </c>
    </row>
    <row r="93" s="2" customFormat="1" ht="33" customHeight="1">
      <c r="A93" s="39"/>
      <c r="B93" s="40"/>
      <c r="C93" s="198" t="s">
        <v>83</v>
      </c>
      <c r="D93" s="198" t="s">
        <v>141</v>
      </c>
      <c r="E93" s="199" t="s">
        <v>227</v>
      </c>
      <c r="F93" s="200" t="s">
        <v>228</v>
      </c>
      <c r="G93" s="201" t="s">
        <v>229</v>
      </c>
      <c r="H93" s="202">
        <v>120</v>
      </c>
      <c r="I93" s="203"/>
      <c r="J93" s="204">
        <f>ROUND(I93*H93,2)</f>
        <v>0</v>
      </c>
      <c r="K93" s="205"/>
      <c r="L93" s="45"/>
      <c r="M93" s="206" t="s">
        <v>19</v>
      </c>
      <c r="N93" s="207" t="s">
        <v>46</v>
      </c>
      <c r="O93" s="85"/>
      <c r="P93" s="208">
        <f>O93*H93</f>
        <v>0</v>
      </c>
      <c r="Q93" s="208">
        <v>4.07925E-05</v>
      </c>
      <c r="R93" s="208">
        <f>Q93*H93</f>
        <v>0.0048951000000000003</v>
      </c>
      <c r="S93" s="208">
        <v>0</v>
      </c>
      <c r="T93" s="20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0" t="s">
        <v>145</v>
      </c>
      <c r="AT93" s="210" t="s">
        <v>141</v>
      </c>
      <c r="AU93" s="210" t="s">
        <v>85</v>
      </c>
      <c r="AY93" s="18" t="s">
        <v>140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8" t="s">
        <v>83</v>
      </c>
      <c r="BK93" s="211">
        <f>ROUND(I93*H93,2)</f>
        <v>0</v>
      </c>
      <c r="BL93" s="18" t="s">
        <v>145</v>
      </c>
      <c r="BM93" s="210" t="s">
        <v>595</v>
      </c>
    </row>
    <row r="94" s="2" customFormat="1">
      <c r="A94" s="39"/>
      <c r="B94" s="40"/>
      <c r="C94" s="41"/>
      <c r="D94" s="229" t="s">
        <v>231</v>
      </c>
      <c r="E94" s="41"/>
      <c r="F94" s="230" t="s">
        <v>232</v>
      </c>
      <c r="G94" s="41"/>
      <c r="H94" s="41"/>
      <c r="I94" s="214"/>
      <c r="J94" s="41"/>
      <c r="K94" s="41"/>
      <c r="L94" s="45"/>
      <c r="M94" s="215"/>
      <c r="N94" s="21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231</v>
      </c>
      <c r="AU94" s="18" t="s">
        <v>85</v>
      </c>
    </row>
    <row r="95" s="2" customFormat="1" ht="37.8" customHeight="1">
      <c r="A95" s="39"/>
      <c r="B95" s="40"/>
      <c r="C95" s="198" t="s">
        <v>85</v>
      </c>
      <c r="D95" s="198" t="s">
        <v>141</v>
      </c>
      <c r="E95" s="199" t="s">
        <v>233</v>
      </c>
      <c r="F95" s="200" t="s">
        <v>234</v>
      </c>
      <c r="G95" s="201" t="s">
        <v>235</v>
      </c>
      <c r="H95" s="202">
        <v>12</v>
      </c>
      <c r="I95" s="203"/>
      <c r="J95" s="204">
        <f>ROUND(I95*H95,2)</f>
        <v>0</v>
      </c>
      <c r="K95" s="205"/>
      <c r="L95" s="45"/>
      <c r="M95" s="206" t="s">
        <v>19</v>
      </c>
      <c r="N95" s="207" t="s">
        <v>46</v>
      </c>
      <c r="O95" s="85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0" t="s">
        <v>145</v>
      </c>
      <c r="AT95" s="210" t="s">
        <v>141</v>
      </c>
      <c r="AU95" s="210" t="s">
        <v>85</v>
      </c>
      <c r="AY95" s="18" t="s">
        <v>140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8" t="s">
        <v>83</v>
      </c>
      <c r="BK95" s="211">
        <f>ROUND(I95*H95,2)</f>
        <v>0</v>
      </c>
      <c r="BL95" s="18" t="s">
        <v>145</v>
      </c>
      <c r="BM95" s="210" t="s">
        <v>596</v>
      </c>
    </row>
    <row r="96" s="2" customFormat="1">
      <c r="A96" s="39"/>
      <c r="B96" s="40"/>
      <c r="C96" s="41"/>
      <c r="D96" s="229" t="s">
        <v>231</v>
      </c>
      <c r="E96" s="41"/>
      <c r="F96" s="230" t="s">
        <v>237</v>
      </c>
      <c r="G96" s="41"/>
      <c r="H96" s="41"/>
      <c r="I96" s="214"/>
      <c r="J96" s="41"/>
      <c r="K96" s="41"/>
      <c r="L96" s="45"/>
      <c r="M96" s="215"/>
      <c r="N96" s="21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231</v>
      </c>
      <c r="AU96" s="18" t="s">
        <v>85</v>
      </c>
    </row>
    <row r="97" s="2" customFormat="1" ht="33" customHeight="1">
      <c r="A97" s="39"/>
      <c r="B97" s="40"/>
      <c r="C97" s="198" t="s">
        <v>238</v>
      </c>
      <c r="D97" s="198" t="s">
        <v>141</v>
      </c>
      <c r="E97" s="199" t="s">
        <v>239</v>
      </c>
      <c r="F97" s="200" t="s">
        <v>240</v>
      </c>
      <c r="G97" s="201" t="s">
        <v>241</v>
      </c>
      <c r="H97" s="202">
        <v>25</v>
      </c>
      <c r="I97" s="203"/>
      <c r="J97" s="204">
        <f>ROUND(I97*H97,2)</f>
        <v>0</v>
      </c>
      <c r="K97" s="205"/>
      <c r="L97" s="45"/>
      <c r="M97" s="206" t="s">
        <v>19</v>
      </c>
      <c r="N97" s="207" t="s">
        <v>46</v>
      </c>
      <c r="O97" s="85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0" t="s">
        <v>145</v>
      </c>
      <c r="AT97" s="210" t="s">
        <v>141</v>
      </c>
      <c r="AU97" s="210" t="s">
        <v>85</v>
      </c>
      <c r="AY97" s="18" t="s">
        <v>140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8" t="s">
        <v>83</v>
      </c>
      <c r="BK97" s="211">
        <f>ROUND(I97*H97,2)</f>
        <v>0</v>
      </c>
      <c r="BL97" s="18" t="s">
        <v>145</v>
      </c>
      <c r="BM97" s="210" t="s">
        <v>597</v>
      </c>
    </row>
    <row r="98" s="2" customFormat="1">
      <c r="A98" s="39"/>
      <c r="B98" s="40"/>
      <c r="C98" s="41"/>
      <c r="D98" s="229" t="s">
        <v>231</v>
      </c>
      <c r="E98" s="41"/>
      <c r="F98" s="230" t="s">
        <v>243</v>
      </c>
      <c r="G98" s="41"/>
      <c r="H98" s="41"/>
      <c r="I98" s="214"/>
      <c r="J98" s="41"/>
      <c r="K98" s="41"/>
      <c r="L98" s="45"/>
      <c r="M98" s="215"/>
      <c r="N98" s="21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231</v>
      </c>
      <c r="AU98" s="18" t="s">
        <v>85</v>
      </c>
    </row>
    <row r="99" s="13" customFormat="1">
      <c r="A99" s="13"/>
      <c r="B99" s="231"/>
      <c r="C99" s="232"/>
      <c r="D99" s="212" t="s">
        <v>244</v>
      </c>
      <c r="E99" s="233" t="s">
        <v>19</v>
      </c>
      <c r="F99" s="234" t="s">
        <v>598</v>
      </c>
      <c r="G99" s="232"/>
      <c r="H99" s="235">
        <v>25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244</v>
      </c>
      <c r="AU99" s="241" t="s">
        <v>85</v>
      </c>
      <c r="AV99" s="13" t="s">
        <v>85</v>
      </c>
      <c r="AW99" s="13" t="s">
        <v>37</v>
      </c>
      <c r="AX99" s="13" t="s">
        <v>75</v>
      </c>
      <c r="AY99" s="241" t="s">
        <v>140</v>
      </c>
    </row>
    <row r="100" s="14" customFormat="1">
      <c r="A100" s="14"/>
      <c r="B100" s="242"/>
      <c r="C100" s="243"/>
      <c r="D100" s="212" t="s">
        <v>244</v>
      </c>
      <c r="E100" s="244" t="s">
        <v>19</v>
      </c>
      <c r="F100" s="245" t="s">
        <v>246</v>
      </c>
      <c r="G100" s="243"/>
      <c r="H100" s="246">
        <v>25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244</v>
      </c>
      <c r="AU100" s="252" t="s">
        <v>85</v>
      </c>
      <c r="AV100" s="14" t="s">
        <v>145</v>
      </c>
      <c r="AW100" s="14" t="s">
        <v>37</v>
      </c>
      <c r="AX100" s="14" t="s">
        <v>83</v>
      </c>
      <c r="AY100" s="252" t="s">
        <v>140</v>
      </c>
    </row>
    <row r="101" s="2" customFormat="1" ht="55.5" customHeight="1">
      <c r="A101" s="39"/>
      <c r="B101" s="40"/>
      <c r="C101" s="198" t="s">
        <v>145</v>
      </c>
      <c r="D101" s="198" t="s">
        <v>141</v>
      </c>
      <c r="E101" s="199" t="s">
        <v>247</v>
      </c>
      <c r="F101" s="200" t="s">
        <v>248</v>
      </c>
      <c r="G101" s="201" t="s">
        <v>241</v>
      </c>
      <c r="H101" s="202">
        <v>1.6799999999999999</v>
      </c>
      <c r="I101" s="203"/>
      <c r="J101" s="204">
        <f>ROUND(I101*H101,2)</f>
        <v>0</v>
      </c>
      <c r="K101" s="205"/>
      <c r="L101" s="45"/>
      <c r="M101" s="206" t="s">
        <v>19</v>
      </c>
      <c r="N101" s="207" t="s">
        <v>46</v>
      </c>
      <c r="O101" s="85"/>
      <c r="P101" s="208">
        <f>O101*H101</f>
        <v>0</v>
      </c>
      <c r="Q101" s="208">
        <v>0</v>
      </c>
      <c r="R101" s="208">
        <f>Q101*H101</f>
        <v>0</v>
      </c>
      <c r="S101" s="208">
        <v>2.5</v>
      </c>
      <c r="T101" s="209">
        <f>S101*H101</f>
        <v>4.2000000000000002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0" t="s">
        <v>145</v>
      </c>
      <c r="AT101" s="210" t="s">
        <v>141</v>
      </c>
      <c r="AU101" s="210" t="s">
        <v>85</v>
      </c>
      <c r="AY101" s="18" t="s">
        <v>140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8" t="s">
        <v>83</v>
      </c>
      <c r="BK101" s="211">
        <f>ROUND(I101*H101,2)</f>
        <v>0</v>
      </c>
      <c r="BL101" s="18" t="s">
        <v>145</v>
      </c>
      <c r="BM101" s="210" t="s">
        <v>599</v>
      </c>
    </row>
    <row r="102" s="2" customFormat="1">
      <c r="A102" s="39"/>
      <c r="B102" s="40"/>
      <c r="C102" s="41"/>
      <c r="D102" s="229" t="s">
        <v>231</v>
      </c>
      <c r="E102" s="41"/>
      <c r="F102" s="230" t="s">
        <v>250</v>
      </c>
      <c r="G102" s="41"/>
      <c r="H102" s="41"/>
      <c r="I102" s="214"/>
      <c r="J102" s="41"/>
      <c r="K102" s="41"/>
      <c r="L102" s="45"/>
      <c r="M102" s="215"/>
      <c r="N102" s="21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231</v>
      </c>
      <c r="AU102" s="18" t="s">
        <v>85</v>
      </c>
    </row>
    <row r="103" s="13" customFormat="1">
      <c r="A103" s="13"/>
      <c r="B103" s="231"/>
      <c r="C103" s="232"/>
      <c r="D103" s="212" t="s">
        <v>244</v>
      </c>
      <c r="E103" s="233" t="s">
        <v>19</v>
      </c>
      <c r="F103" s="234" t="s">
        <v>495</v>
      </c>
      <c r="G103" s="232"/>
      <c r="H103" s="235">
        <v>1.6799999999999999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244</v>
      </c>
      <c r="AU103" s="241" t="s">
        <v>85</v>
      </c>
      <c r="AV103" s="13" t="s">
        <v>85</v>
      </c>
      <c r="AW103" s="13" t="s">
        <v>37</v>
      </c>
      <c r="AX103" s="13" t="s">
        <v>75</v>
      </c>
      <c r="AY103" s="241" t="s">
        <v>140</v>
      </c>
    </row>
    <row r="104" s="14" customFormat="1">
      <c r="A104" s="14"/>
      <c r="B104" s="242"/>
      <c r="C104" s="243"/>
      <c r="D104" s="212" t="s">
        <v>244</v>
      </c>
      <c r="E104" s="244" t="s">
        <v>19</v>
      </c>
      <c r="F104" s="245" t="s">
        <v>246</v>
      </c>
      <c r="G104" s="243"/>
      <c r="H104" s="246">
        <v>1.6799999999999999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244</v>
      </c>
      <c r="AU104" s="252" t="s">
        <v>85</v>
      </c>
      <c r="AV104" s="14" t="s">
        <v>145</v>
      </c>
      <c r="AW104" s="14" t="s">
        <v>37</v>
      </c>
      <c r="AX104" s="14" t="s">
        <v>83</v>
      </c>
      <c r="AY104" s="252" t="s">
        <v>140</v>
      </c>
    </row>
    <row r="105" s="2" customFormat="1" ht="44.25" customHeight="1">
      <c r="A105" s="39"/>
      <c r="B105" s="40"/>
      <c r="C105" s="198" t="s">
        <v>139</v>
      </c>
      <c r="D105" s="198" t="s">
        <v>141</v>
      </c>
      <c r="E105" s="199" t="s">
        <v>253</v>
      </c>
      <c r="F105" s="200" t="s">
        <v>254</v>
      </c>
      <c r="G105" s="201" t="s">
        <v>241</v>
      </c>
      <c r="H105" s="202">
        <v>25</v>
      </c>
      <c r="I105" s="203"/>
      <c r="J105" s="204">
        <f>ROUND(I105*H105,2)</f>
        <v>0</v>
      </c>
      <c r="K105" s="205"/>
      <c r="L105" s="45"/>
      <c r="M105" s="206" t="s">
        <v>19</v>
      </c>
      <c r="N105" s="207" t="s">
        <v>46</v>
      </c>
      <c r="O105" s="85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0" t="s">
        <v>145</v>
      </c>
      <c r="AT105" s="210" t="s">
        <v>141</v>
      </c>
      <c r="AU105" s="210" t="s">
        <v>85</v>
      </c>
      <c r="AY105" s="18" t="s">
        <v>140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8" t="s">
        <v>83</v>
      </c>
      <c r="BK105" s="211">
        <f>ROUND(I105*H105,2)</f>
        <v>0</v>
      </c>
      <c r="BL105" s="18" t="s">
        <v>145</v>
      </c>
      <c r="BM105" s="210" t="s">
        <v>600</v>
      </c>
    </row>
    <row r="106" s="2" customFormat="1">
      <c r="A106" s="39"/>
      <c r="B106" s="40"/>
      <c r="C106" s="41"/>
      <c r="D106" s="229" t="s">
        <v>231</v>
      </c>
      <c r="E106" s="41"/>
      <c r="F106" s="230" t="s">
        <v>256</v>
      </c>
      <c r="G106" s="41"/>
      <c r="H106" s="41"/>
      <c r="I106" s="214"/>
      <c r="J106" s="41"/>
      <c r="K106" s="41"/>
      <c r="L106" s="45"/>
      <c r="M106" s="215"/>
      <c r="N106" s="21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231</v>
      </c>
      <c r="AU106" s="18" t="s">
        <v>85</v>
      </c>
    </row>
    <row r="107" s="13" customFormat="1">
      <c r="A107" s="13"/>
      <c r="B107" s="231"/>
      <c r="C107" s="232"/>
      <c r="D107" s="212" t="s">
        <v>244</v>
      </c>
      <c r="E107" s="233" t="s">
        <v>19</v>
      </c>
      <c r="F107" s="234" t="s">
        <v>598</v>
      </c>
      <c r="G107" s="232"/>
      <c r="H107" s="235">
        <v>25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244</v>
      </c>
      <c r="AU107" s="241" t="s">
        <v>85</v>
      </c>
      <c r="AV107" s="13" t="s">
        <v>85</v>
      </c>
      <c r="AW107" s="13" t="s">
        <v>37</v>
      </c>
      <c r="AX107" s="13" t="s">
        <v>75</v>
      </c>
      <c r="AY107" s="241" t="s">
        <v>140</v>
      </c>
    </row>
    <row r="108" s="14" customFormat="1">
      <c r="A108" s="14"/>
      <c r="B108" s="242"/>
      <c r="C108" s="243"/>
      <c r="D108" s="212" t="s">
        <v>244</v>
      </c>
      <c r="E108" s="244" t="s">
        <v>19</v>
      </c>
      <c r="F108" s="245" t="s">
        <v>246</v>
      </c>
      <c r="G108" s="243"/>
      <c r="H108" s="246">
        <v>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244</v>
      </c>
      <c r="AU108" s="252" t="s">
        <v>85</v>
      </c>
      <c r="AV108" s="14" t="s">
        <v>145</v>
      </c>
      <c r="AW108" s="14" t="s">
        <v>37</v>
      </c>
      <c r="AX108" s="14" t="s">
        <v>83</v>
      </c>
      <c r="AY108" s="252" t="s">
        <v>140</v>
      </c>
    </row>
    <row r="109" s="2" customFormat="1" ht="16.5" customHeight="1">
      <c r="A109" s="39"/>
      <c r="B109" s="40"/>
      <c r="C109" s="198" t="s">
        <v>157</v>
      </c>
      <c r="D109" s="198" t="s">
        <v>141</v>
      </c>
      <c r="E109" s="199" t="s">
        <v>222</v>
      </c>
      <c r="F109" s="200" t="s">
        <v>223</v>
      </c>
      <c r="G109" s="201" t="s">
        <v>224</v>
      </c>
      <c r="H109" s="202">
        <v>1</v>
      </c>
      <c r="I109" s="203"/>
      <c r="J109" s="204">
        <f>ROUND(I109*H109,2)</f>
        <v>0</v>
      </c>
      <c r="K109" s="205"/>
      <c r="L109" s="45"/>
      <c r="M109" s="206" t="s">
        <v>19</v>
      </c>
      <c r="N109" s="207" t="s">
        <v>46</v>
      </c>
      <c r="O109" s="85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0" t="s">
        <v>145</v>
      </c>
      <c r="AT109" s="210" t="s">
        <v>141</v>
      </c>
      <c r="AU109" s="210" t="s">
        <v>85</v>
      </c>
      <c r="AY109" s="18" t="s">
        <v>140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8" t="s">
        <v>83</v>
      </c>
      <c r="BK109" s="211">
        <f>ROUND(I109*H109,2)</f>
        <v>0</v>
      </c>
      <c r="BL109" s="18" t="s">
        <v>145</v>
      </c>
      <c r="BM109" s="210" t="s">
        <v>601</v>
      </c>
    </row>
    <row r="110" s="2" customFormat="1">
      <c r="A110" s="39"/>
      <c r="B110" s="40"/>
      <c r="C110" s="41"/>
      <c r="D110" s="212" t="s">
        <v>147</v>
      </c>
      <c r="E110" s="41"/>
      <c r="F110" s="213" t="s">
        <v>226</v>
      </c>
      <c r="G110" s="41"/>
      <c r="H110" s="41"/>
      <c r="I110" s="214"/>
      <c r="J110" s="41"/>
      <c r="K110" s="41"/>
      <c r="L110" s="45"/>
      <c r="M110" s="215"/>
      <c r="N110" s="21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85</v>
      </c>
    </row>
    <row r="111" s="11" customFormat="1" ht="20.88" customHeight="1">
      <c r="A111" s="11"/>
      <c r="B111" s="184"/>
      <c r="C111" s="185"/>
      <c r="D111" s="186" t="s">
        <v>74</v>
      </c>
      <c r="E111" s="227" t="s">
        <v>193</v>
      </c>
      <c r="F111" s="227" t="s">
        <v>257</v>
      </c>
      <c r="G111" s="185"/>
      <c r="H111" s="185"/>
      <c r="I111" s="188"/>
      <c r="J111" s="228">
        <f>BK111</f>
        <v>0</v>
      </c>
      <c r="K111" s="185"/>
      <c r="L111" s="190"/>
      <c r="M111" s="191"/>
      <c r="N111" s="192"/>
      <c r="O111" s="192"/>
      <c r="P111" s="193">
        <f>SUM(P112:P121)</f>
        <v>0</v>
      </c>
      <c r="Q111" s="192"/>
      <c r="R111" s="193">
        <f>SUM(R112:R121)</f>
        <v>0.00050000000000000001</v>
      </c>
      <c r="S111" s="192"/>
      <c r="T111" s="194">
        <f>SUM(T112:T121)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95" t="s">
        <v>83</v>
      </c>
      <c r="AT111" s="196" t="s">
        <v>74</v>
      </c>
      <c r="AU111" s="196" t="s">
        <v>85</v>
      </c>
      <c r="AY111" s="195" t="s">
        <v>140</v>
      </c>
      <c r="BK111" s="197">
        <f>SUM(BK112:BK121)</f>
        <v>0</v>
      </c>
    </row>
    <row r="112" s="2" customFormat="1" ht="37.8" customHeight="1">
      <c r="A112" s="39"/>
      <c r="B112" s="40"/>
      <c r="C112" s="198" t="s">
        <v>252</v>
      </c>
      <c r="D112" s="198" t="s">
        <v>141</v>
      </c>
      <c r="E112" s="199" t="s">
        <v>258</v>
      </c>
      <c r="F112" s="200" t="s">
        <v>259</v>
      </c>
      <c r="G112" s="201" t="s">
        <v>260</v>
      </c>
      <c r="H112" s="202">
        <v>10</v>
      </c>
      <c r="I112" s="203"/>
      <c r="J112" s="204">
        <f>ROUND(I112*H112,2)</f>
        <v>0</v>
      </c>
      <c r="K112" s="205"/>
      <c r="L112" s="45"/>
      <c r="M112" s="206" t="s">
        <v>19</v>
      </c>
      <c r="N112" s="207" t="s">
        <v>46</v>
      </c>
      <c r="O112" s="85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0" t="s">
        <v>145</v>
      </c>
      <c r="AT112" s="210" t="s">
        <v>141</v>
      </c>
      <c r="AU112" s="210" t="s">
        <v>238</v>
      </c>
      <c r="AY112" s="18" t="s">
        <v>140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8" t="s">
        <v>83</v>
      </c>
      <c r="BK112" s="211">
        <f>ROUND(I112*H112,2)</f>
        <v>0</v>
      </c>
      <c r="BL112" s="18" t="s">
        <v>145</v>
      </c>
      <c r="BM112" s="210" t="s">
        <v>602</v>
      </c>
    </row>
    <row r="113" s="2" customFormat="1">
      <c r="A113" s="39"/>
      <c r="B113" s="40"/>
      <c r="C113" s="41"/>
      <c r="D113" s="229" t="s">
        <v>231</v>
      </c>
      <c r="E113" s="41"/>
      <c r="F113" s="230" t="s">
        <v>262</v>
      </c>
      <c r="G113" s="41"/>
      <c r="H113" s="41"/>
      <c r="I113" s="214"/>
      <c r="J113" s="41"/>
      <c r="K113" s="41"/>
      <c r="L113" s="45"/>
      <c r="M113" s="215"/>
      <c r="N113" s="21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231</v>
      </c>
      <c r="AU113" s="18" t="s">
        <v>238</v>
      </c>
    </row>
    <row r="114" s="13" customFormat="1">
      <c r="A114" s="13"/>
      <c r="B114" s="231"/>
      <c r="C114" s="232"/>
      <c r="D114" s="212" t="s">
        <v>244</v>
      </c>
      <c r="E114" s="233" t="s">
        <v>19</v>
      </c>
      <c r="F114" s="234" t="s">
        <v>263</v>
      </c>
      <c r="G114" s="232"/>
      <c r="H114" s="235">
        <v>10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244</v>
      </c>
      <c r="AU114" s="241" t="s">
        <v>238</v>
      </c>
      <c r="AV114" s="13" t="s">
        <v>85</v>
      </c>
      <c r="AW114" s="13" t="s">
        <v>37</v>
      </c>
      <c r="AX114" s="13" t="s">
        <v>75</v>
      </c>
      <c r="AY114" s="241" t="s">
        <v>140</v>
      </c>
    </row>
    <row r="115" s="14" customFormat="1">
      <c r="A115" s="14"/>
      <c r="B115" s="242"/>
      <c r="C115" s="243"/>
      <c r="D115" s="212" t="s">
        <v>244</v>
      </c>
      <c r="E115" s="244" t="s">
        <v>19</v>
      </c>
      <c r="F115" s="245" t="s">
        <v>246</v>
      </c>
      <c r="G115" s="243"/>
      <c r="H115" s="246">
        <v>10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244</v>
      </c>
      <c r="AU115" s="252" t="s">
        <v>238</v>
      </c>
      <c r="AV115" s="14" t="s">
        <v>145</v>
      </c>
      <c r="AW115" s="14" t="s">
        <v>37</v>
      </c>
      <c r="AX115" s="14" t="s">
        <v>83</v>
      </c>
      <c r="AY115" s="252" t="s">
        <v>140</v>
      </c>
    </row>
    <row r="116" s="2" customFormat="1" ht="16.5" customHeight="1">
      <c r="A116" s="39"/>
      <c r="B116" s="40"/>
      <c r="C116" s="253" t="s">
        <v>162</v>
      </c>
      <c r="D116" s="253" t="s">
        <v>264</v>
      </c>
      <c r="E116" s="254" t="s">
        <v>265</v>
      </c>
      <c r="F116" s="255" t="s">
        <v>266</v>
      </c>
      <c r="G116" s="256" t="s">
        <v>267</v>
      </c>
      <c r="H116" s="257">
        <v>0.5</v>
      </c>
      <c r="I116" s="258"/>
      <c r="J116" s="259">
        <f>ROUND(I116*H116,2)</f>
        <v>0</v>
      </c>
      <c r="K116" s="260"/>
      <c r="L116" s="261"/>
      <c r="M116" s="262" t="s">
        <v>19</v>
      </c>
      <c r="N116" s="263" t="s">
        <v>46</v>
      </c>
      <c r="O116" s="85"/>
      <c r="P116" s="208">
        <f>O116*H116</f>
        <v>0</v>
      </c>
      <c r="Q116" s="208">
        <v>0.001</v>
      </c>
      <c r="R116" s="208">
        <f>Q116*H116</f>
        <v>0.00050000000000000001</v>
      </c>
      <c r="S116" s="208">
        <v>0</v>
      </c>
      <c r="T116" s="20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0" t="s">
        <v>162</v>
      </c>
      <c r="AT116" s="210" t="s">
        <v>264</v>
      </c>
      <c r="AU116" s="210" t="s">
        <v>238</v>
      </c>
      <c r="AY116" s="18" t="s">
        <v>140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8" t="s">
        <v>83</v>
      </c>
      <c r="BK116" s="211">
        <f>ROUND(I116*H116,2)</f>
        <v>0</v>
      </c>
      <c r="BL116" s="18" t="s">
        <v>145</v>
      </c>
      <c r="BM116" s="210" t="s">
        <v>603</v>
      </c>
    </row>
    <row r="117" s="13" customFormat="1">
      <c r="A117" s="13"/>
      <c r="B117" s="231"/>
      <c r="C117" s="232"/>
      <c r="D117" s="212" t="s">
        <v>244</v>
      </c>
      <c r="E117" s="232"/>
      <c r="F117" s="234" t="s">
        <v>269</v>
      </c>
      <c r="G117" s="232"/>
      <c r="H117" s="235">
        <v>0.5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244</v>
      </c>
      <c r="AU117" s="241" t="s">
        <v>238</v>
      </c>
      <c r="AV117" s="13" t="s">
        <v>85</v>
      </c>
      <c r="AW117" s="13" t="s">
        <v>4</v>
      </c>
      <c r="AX117" s="13" t="s">
        <v>83</v>
      </c>
      <c r="AY117" s="241" t="s">
        <v>140</v>
      </c>
    </row>
    <row r="118" s="2" customFormat="1" ht="49.05" customHeight="1">
      <c r="A118" s="39"/>
      <c r="B118" s="40"/>
      <c r="C118" s="198" t="s">
        <v>167</v>
      </c>
      <c r="D118" s="198" t="s">
        <v>141</v>
      </c>
      <c r="E118" s="199" t="s">
        <v>270</v>
      </c>
      <c r="F118" s="200" t="s">
        <v>271</v>
      </c>
      <c r="G118" s="201" t="s">
        <v>260</v>
      </c>
      <c r="H118" s="202">
        <v>10</v>
      </c>
      <c r="I118" s="203"/>
      <c r="J118" s="204">
        <f>ROUND(I118*H118,2)</f>
        <v>0</v>
      </c>
      <c r="K118" s="205"/>
      <c r="L118" s="45"/>
      <c r="M118" s="206" t="s">
        <v>19</v>
      </c>
      <c r="N118" s="207" t="s">
        <v>46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145</v>
      </c>
      <c r="AT118" s="210" t="s">
        <v>141</v>
      </c>
      <c r="AU118" s="210" t="s">
        <v>238</v>
      </c>
      <c r="AY118" s="18" t="s">
        <v>140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83</v>
      </c>
      <c r="BK118" s="211">
        <f>ROUND(I118*H118,2)</f>
        <v>0</v>
      </c>
      <c r="BL118" s="18" t="s">
        <v>145</v>
      </c>
      <c r="BM118" s="210" t="s">
        <v>604</v>
      </c>
    </row>
    <row r="119" s="2" customFormat="1">
      <c r="A119" s="39"/>
      <c r="B119" s="40"/>
      <c r="C119" s="41"/>
      <c r="D119" s="229" t="s">
        <v>231</v>
      </c>
      <c r="E119" s="41"/>
      <c r="F119" s="230" t="s">
        <v>273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231</v>
      </c>
      <c r="AU119" s="18" t="s">
        <v>238</v>
      </c>
    </row>
    <row r="120" s="13" customFormat="1">
      <c r="A120" s="13"/>
      <c r="B120" s="231"/>
      <c r="C120" s="232"/>
      <c r="D120" s="212" t="s">
        <v>244</v>
      </c>
      <c r="E120" s="233" t="s">
        <v>19</v>
      </c>
      <c r="F120" s="234" t="s">
        <v>263</v>
      </c>
      <c r="G120" s="232"/>
      <c r="H120" s="235">
        <v>10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244</v>
      </c>
      <c r="AU120" s="241" t="s">
        <v>238</v>
      </c>
      <c r="AV120" s="13" t="s">
        <v>85</v>
      </c>
      <c r="AW120" s="13" t="s">
        <v>37</v>
      </c>
      <c r="AX120" s="13" t="s">
        <v>75</v>
      </c>
      <c r="AY120" s="241" t="s">
        <v>140</v>
      </c>
    </row>
    <row r="121" s="14" customFormat="1">
      <c r="A121" s="14"/>
      <c r="B121" s="242"/>
      <c r="C121" s="243"/>
      <c r="D121" s="212" t="s">
        <v>244</v>
      </c>
      <c r="E121" s="244" t="s">
        <v>19</v>
      </c>
      <c r="F121" s="245" t="s">
        <v>246</v>
      </c>
      <c r="G121" s="243"/>
      <c r="H121" s="246">
        <v>10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244</v>
      </c>
      <c r="AU121" s="252" t="s">
        <v>238</v>
      </c>
      <c r="AV121" s="14" t="s">
        <v>145</v>
      </c>
      <c r="AW121" s="14" t="s">
        <v>37</v>
      </c>
      <c r="AX121" s="14" t="s">
        <v>83</v>
      </c>
      <c r="AY121" s="252" t="s">
        <v>140</v>
      </c>
    </row>
    <row r="122" s="11" customFormat="1" ht="22.8" customHeight="1">
      <c r="A122" s="11"/>
      <c r="B122" s="184"/>
      <c r="C122" s="185"/>
      <c r="D122" s="186" t="s">
        <v>74</v>
      </c>
      <c r="E122" s="227" t="s">
        <v>238</v>
      </c>
      <c r="F122" s="227" t="s">
        <v>274</v>
      </c>
      <c r="G122" s="185"/>
      <c r="H122" s="185"/>
      <c r="I122" s="188"/>
      <c r="J122" s="228">
        <f>BK122</f>
        <v>0</v>
      </c>
      <c r="K122" s="185"/>
      <c r="L122" s="190"/>
      <c r="M122" s="191"/>
      <c r="N122" s="192"/>
      <c r="O122" s="192"/>
      <c r="P122" s="193">
        <f>P123</f>
        <v>0</v>
      </c>
      <c r="Q122" s="192"/>
      <c r="R122" s="193">
        <f>R123</f>
        <v>1.0703275472648</v>
      </c>
      <c r="S122" s="192"/>
      <c r="T122" s="194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5" t="s">
        <v>83</v>
      </c>
      <c r="AT122" s="196" t="s">
        <v>74</v>
      </c>
      <c r="AU122" s="196" t="s">
        <v>83</v>
      </c>
      <c r="AY122" s="195" t="s">
        <v>140</v>
      </c>
      <c r="BK122" s="197">
        <f>BK123</f>
        <v>0</v>
      </c>
    </row>
    <row r="123" s="11" customFormat="1" ht="20.88" customHeight="1">
      <c r="A123" s="11"/>
      <c r="B123" s="184"/>
      <c r="C123" s="185"/>
      <c r="D123" s="186" t="s">
        <v>74</v>
      </c>
      <c r="E123" s="227" t="s">
        <v>275</v>
      </c>
      <c r="F123" s="227" t="s">
        <v>276</v>
      </c>
      <c r="G123" s="185"/>
      <c r="H123" s="185"/>
      <c r="I123" s="188"/>
      <c r="J123" s="228">
        <f>BK123</f>
        <v>0</v>
      </c>
      <c r="K123" s="185"/>
      <c r="L123" s="190"/>
      <c r="M123" s="191"/>
      <c r="N123" s="192"/>
      <c r="O123" s="192"/>
      <c r="P123" s="193">
        <f>SUM(P124:P156)</f>
        <v>0</v>
      </c>
      <c r="Q123" s="192"/>
      <c r="R123" s="193">
        <f>SUM(R124:R156)</f>
        <v>1.0703275472648</v>
      </c>
      <c r="S123" s="192"/>
      <c r="T123" s="194">
        <f>SUM(T124:T156)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83</v>
      </c>
      <c r="AT123" s="196" t="s">
        <v>74</v>
      </c>
      <c r="AU123" s="196" t="s">
        <v>85</v>
      </c>
      <c r="AY123" s="195" t="s">
        <v>140</v>
      </c>
      <c r="BK123" s="197">
        <f>SUM(BK124:BK156)</f>
        <v>0</v>
      </c>
    </row>
    <row r="124" s="2" customFormat="1" ht="66.75" customHeight="1">
      <c r="A124" s="39"/>
      <c r="B124" s="40"/>
      <c r="C124" s="198" t="s">
        <v>113</v>
      </c>
      <c r="D124" s="198" t="s">
        <v>141</v>
      </c>
      <c r="E124" s="199" t="s">
        <v>277</v>
      </c>
      <c r="F124" s="200" t="s">
        <v>278</v>
      </c>
      <c r="G124" s="201" t="s">
        <v>241</v>
      </c>
      <c r="H124" s="202">
        <v>4.6200000000000001</v>
      </c>
      <c r="I124" s="203"/>
      <c r="J124" s="204">
        <f>ROUND(I124*H124,2)</f>
        <v>0</v>
      </c>
      <c r="K124" s="205"/>
      <c r="L124" s="45"/>
      <c r="M124" s="206" t="s">
        <v>19</v>
      </c>
      <c r="N124" s="207" t="s">
        <v>46</v>
      </c>
      <c r="O124" s="85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0" t="s">
        <v>145</v>
      </c>
      <c r="AT124" s="210" t="s">
        <v>141</v>
      </c>
      <c r="AU124" s="210" t="s">
        <v>238</v>
      </c>
      <c r="AY124" s="18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8" t="s">
        <v>83</v>
      </c>
      <c r="BK124" s="211">
        <f>ROUND(I124*H124,2)</f>
        <v>0</v>
      </c>
      <c r="BL124" s="18" t="s">
        <v>145</v>
      </c>
      <c r="BM124" s="210" t="s">
        <v>605</v>
      </c>
    </row>
    <row r="125" s="2" customFormat="1">
      <c r="A125" s="39"/>
      <c r="B125" s="40"/>
      <c r="C125" s="41"/>
      <c r="D125" s="229" t="s">
        <v>231</v>
      </c>
      <c r="E125" s="41"/>
      <c r="F125" s="230" t="s">
        <v>280</v>
      </c>
      <c r="G125" s="41"/>
      <c r="H125" s="41"/>
      <c r="I125" s="214"/>
      <c r="J125" s="41"/>
      <c r="K125" s="41"/>
      <c r="L125" s="45"/>
      <c r="M125" s="215"/>
      <c r="N125" s="21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231</v>
      </c>
      <c r="AU125" s="18" t="s">
        <v>238</v>
      </c>
    </row>
    <row r="126" s="13" customFormat="1">
      <c r="A126" s="13"/>
      <c r="B126" s="231"/>
      <c r="C126" s="232"/>
      <c r="D126" s="212" t="s">
        <v>244</v>
      </c>
      <c r="E126" s="233" t="s">
        <v>19</v>
      </c>
      <c r="F126" s="234" t="s">
        <v>553</v>
      </c>
      <c r="G126" s="232"/>
      <c r="H126" s="235">
        <v>1.44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244</v>
      </c>
      <c r="AU126" s="241" t="s">
        <v>238</v>
      </c>
      <c r="AV126" s="13" t="s">
        <v>85</v>
      </c>
      <c r="AW126" s="13" t="s">
        <v>37</v>
      </c>
      <c r="AX126" s="13" t="s">
        <v>75</v>
      </c>
      <c r="AY126" s="241" t="s">
        <v>140</v>
      </c>
    </row>
    <row r="127" s="13" customFormat="1">
      <c r="A127" s="13"/>
      <c r="B127" s="231"/>
      <c r="C127" s="232"/>
      <c r="D127" s="212" t="s">
        <v>244</v>
      </c>
      <c r="E127" s="233" t="s">
        <v>19</v>
      </c>
      <c r="F127" s="234" t="s">
        <v>606</v>
      </c>
      <c r="G127" s="232"/>
      <c r="H127" s="235">
        <v>2.7000000000000002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244</v>
      </c>
      <c r="AU127" s="241" t="s">
        <v>238</v>
      </c>
      <c r="AV127" s="13" t="s">
        <v>85</v>
      </c>
      <c r="AW127" s="13" t="s">
        <v>37</v>
      </c>
      <c r="AX127" s="13" t="s">
        <v>75</v>
      </c>
      <c r="AY127" s="241" t="s">
        <v>140</v>
      </c>
    </row>
    <row r="128" s="13" customFormat="1">
      <c r="A128" s="13"/>
      <c r="B128" s="231"/>
      <c r="C128" s="232"/>
      <c r="D128" s="212" t="s">
        <v>244</v>
      </c>
      <c r="E128" s="233" t="s">
        <v>19</v>
      </c>
      <c r="F128" s="234" t="s">
        <v>504</v>
      </c>
      <c r="G128" s="232"/>
      <c r="H128" s="235">
        <v>0.47999999999999998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244</v>
      </c>
      <c r="AU128" s="241" t="s">
        <v>238</v>
      </c>
      <c r="AV128" s="13" t="s">
        <v>85</v>
      </c>
      <c r="AW128" s="13" t="s">
        <v>37</v>
      </c>
      <c r="AX128" s="13" t="s">
        <v>75</v>
      </c>
      <c r="AY128" s="241" t="s">
        <v>140</v>
      </c>
    </row>
    <row r="129" s="14" customFormat="1">
      <c r="A129" s="14"/>
      <c r="B129" s="242"/>
      <c r="C129" s="243"/>
      <c r="D129" s="212" t="s">
        <v>244</v>
      </c>
      <c r="E129" s="244" t="s">
        <v>19</v>
      </c>
      <c r="F129" s="245" t="s">
        <v>246</v>
      </c>
      <c r="G129" s="243"/>
      <c r="H129" s="246">
        <v>4.620000000000001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244</v>
      </c>
      <c r="AU129" s="252" t="s">
        <v>238</v>
      </c>
      <c r="AV129" s="14" t="s">
        <v>145</v>
      </c>
      <c r="AW129" s="14" t="s">
        <v>37</v>
      </c>
      <c r="AX129" s="14" t="s">
        <v>83</v>
      </c>
      <c r="AY129" s="252" t="s">
        <v>140</v>
      </c>
    </row>
    <row r="130" s="2" customFormat="1" ht="76.35" customHeight="1">
      <c r="A130" s="39"/>
      <c r="B130" s="40"/>
      <c r="C130" s="198" t="s">
        <v>367</v>
      </c>
      <c r="D130" s="198" t="s">
        <v>141</v>
      </c>
      <c r="E130" s="199" t="s">
        <v>284</v>
      </c>
      <c r="F130" s="200" t="s">
        <v>285</v>
      </c>
      <c r="G130" s="201" t="s">
        <v>260</v>
      </c>
      <c r="H130" s="202">
        <v>33.200000000000003</v>
      </c>
      <c r="I130" s="203"/>
      <c r="J130" s="204">
        <f>ROUND(I130*H130,2)</f>
        <v>0</v>
      </c>
      <c r="K130" s="205"/>
      <c r="L130" s="45"/>
      <c r="M130" s="206" t="s">
        <v>19</v>
      </c>
      <c r="N130" s="207" t="s">
        <v>46</v>
      </c>
      <c r="O130" s="85"/>
      <c r="P130" s="208">
        <f>O130*H130</f>
        <v>0</v>
      </c>
      <c r="Q130" s="208">
        <v>0.0072580040000000002</v>
      </c>
      <c r="R130" s="208">
        <f>Q130*H130</f>
        <v>0.24096573280000003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145</v>
      </c>
      <c r="AT130" s="210" t="s">
        <v>141</v>
      </c>
      <c r="AU130" s="210" t="s">
        <v>238</v>
      </c>
      <c r="AY130" s="18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83</v>
      </c>
      <c r="BK130" s="211">
        <f>ROUND(I130*H130,2)</f>
        <v>0</v>
      </c>
      <c r="BL130" s="18" t="s">
        <v>145</v>
      </c>
      <c r="BM130" s="210" t="s">
        <v>607</v>
      </c>
    </row>
    <row r="131" s="2" customFormat="1">
      <c r="A131" s="39"/>
      <c r="B131" s="40"/>
      <c r="C131" s="41"/>
      <c r="D131" s="229" t="s">
        <v>231</v>
      </c>
      <c r="E131" s="41"/>
      <c r="F131" s="230" t="s">
        <v>287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231</v>
      </c>
      <c r="AU131" s="18" t="s">
        <v>238</v>
      </c>
    </row>
    <row r="132" s="13" customFormat="1">
      <c r="A132" s="13"/>
      <c r="B132" s="231"/>
      <c r="C132" s="232"/>
      <c r="D132" s="212" t="s">
        <v>244</v>
      </c>
      <c r="E132" s="233" t="s">
        <v>19</v>
      </c>
      <c r="F132" s="234" t="s">
        <v>556</v>
      </c>
      <c r="G132" s="232"/>
      <c r="H132" s="235">
        <v>11.039999999999999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244</v>
      </c>
      <c r="AU132" s="241" t="s">
        <v>238</v>
      </c>
      <c r="AV132" s="13" t="s">
        <v>85</v>
      </c>
      <c r="AW132" s="13" t="s">
        <v>37</v>
      </c>
      <c r="AX132" s="13" t="s">
        <v>75</v>
      </c>
      <c r="AY132" s="241" t="s">
        <v>140</v>
      </c>
    </row>
    <row r="133" s="13" customFormat="1">
      <c r="A133" s="13"/>
      <c r="B133" s="231"/>
      <c r="C133" s="232"/>
      <c r="D133" s="212" t="s">
        <v>244</v>
      </c>
      <c r="E133" s="233" t="s">
        <v>19</v>
      </c>
      <c r="F133" s="234" t="s">
        <v>608</v>
      </c>
      <c r="G133" s="232"/>
      <c r="H133" s="235">
        <v>18.960000000000001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244</v>
      </c>
      <c r="AU133" s="241" t="s">
        <v>238</v>
      </c>
      <c r="AV133" s="13" t="s">
        <v>85</v>
      </c>
      <c r="AW133" s="13" t="s">
        <v>37</v>
      </c>
      <c r="AX133" s="13" t="s">
        <v>75</v>
      </c>
      <c r="AY133" s="241" t="s">
        <v>140</v>
      </c>
    </row>
    <row r="134" s="13" customFormat="1">
      <c r="A134" s="13"/>
      <c r="B134" s="231"/>
      <c r="C134" s="232"/>
      <c r="D134" s="212" t="s">
        <v>244</v>
      </c>
      <c r="E134" s="233" t="s">
        <v>19</v>
      </c>
      <c r="F134" s="234" t="s">
        <v>508</v>
      </c>
      <c r="G134" s="232"/>
      <c r="H134" s="235">
        <v>3.2000000000000002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244</v>
      </c>
      <c r="AU134" s="241" t="s">
        <v>238</v>
      </c>
      <c r="AV134" s="13" t="s">
        <v>85</v>
      </c>
      <c r="AW134" s="13" t="s">
        <v>37</v>
      </c>
      <c r="AX134" s="13" t="s">
        <v>75</v>
      </c>
      <c r="AY134" s="241" t="s">
        <v>140</v>
      </c>
    </row>
    <row r="135" s="14" customFormat="1">
      <c r="A135" s="14"/>
      <c r="B135" s="242"/>
      <c r="C135" s="243"/>
      <c r="D135" s="212" t="s">
        <v>244</v>
      </c>
      <c r="E135" s="244" t="s">
        <v>19</v>
      </c>
      <c r="F135" s="245" t="s">
        <v>246</v>
      </c>
      <c r="G135" s="243"/>
      <c r="H135" s="246">
        <v>33.200000000000003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244</v>
      </c>
      <c r="AU135" s="252" t="s">
        <v>238</v>
      </c>
      <c r="AV135" s="14" t="s">
        <v>145</v>
      </c>
      <c r="AW135" s="14" t="s">
        <v>37</v>
      </c>
      <c r="AX135" s="14" t="s">
        <v>83</v>
      </c>
      <c r="AY135" s="252" t="s">
        <v>140</v>
      </c>
    </row>
    <row r="136" s="2" customFormat="1" ht="76.35" customHeight="1">
      <c r="A136" s="39"/>
      <c r="B136" s="40"/>
      <c r="C136" s="198" t="s">
        <v>172</v>
      </c>
      <c r="D136" s="198" t="s">
        <v>141</v>
      </c>
      <c r="E136" s="199" t="s">
        <v>292</v>
      </c>
      <c r="F136" s="200" t="s">
        <v>293</v>
      </c>
      <c r="G136" s="201" t="s">
        <v>260</v>
      </c>
      <c r="H136" s="202">
        <v>33.200000000000003</v>
      </c>
      <c r="I136" s="203"/>
      <c r="J136" s="204">
        <f>ROUND(I136*H136,2)</f>
        <v>0</v>
      </c>
      <c r="K136" s="205"/>
      <c r="L136" s="45"/>
      <c r="M136" s="206" t="s">
        <v>19</v>
      </c>
      <c r="N136" s="207" t="s">
        <v>46</v>
      </c>
      <c r="O136" s="85"/>
      <c r="P136" s="208">
        <f>O136*H136</f>
        <v>0</v>
      </c>
      <c r="Q136" s="208">
        <v>0.00085693499999999997</v>
      </c>
      <c r="R136" s="208">
        <f>Q136*H136</f>
        <v>0.028450242000000001</v>
      </c>
      <c r="S136" s="208">
        <v>0</v>
      </c>
      <c r="T136" s="2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0" t="s">
        <v>145</v>
      </c>
      <c r="AT136" s="210" t="s">
        <v>141</v>
      </c>
      <c r="AU136" s="210" t="s">
        <v>238</v>
      </c>
      <c r="AY136" s="18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8" t="s">
        <v>83</v>
      </c>
      <c r="BK136" s="211">
        <f>ROUND(I136*H136,2)</f>
        <v>0</v>
      </c>
      <c r="BL136" s="18" t="s">
        <v>145</v>
      </c>
      <c r="BM136" s="210" t="s">
        <v>609</v>
      </c>
    </row>
    <row r="137" s="2" customFormat="1">
      <c r="A137" s="39"/>
      <c r="B137" s="40"/>
      <c r="C137" s="41"/>
      <c r="D137" s="229" t="s">
        <v>231</v>
      </c>
      <c r="E137" s="41"/>
      <c r="F137" s="230" t="s">
        <v>295</v>
      </c>
      <c r="G137" s="41"/>
      <c r="H137" s="41"/>
      <c r="I137" s="214"/>
      <c r="J137" s="41"/>
      <c r="K137" s="41"/>
      <c r="L137" s="45"/>
      <c r="M137" s="215"/>
      <c r="N137" s="21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231</v>
      </c>
      <c r="AU137" s="18" t="s">
        <v>238</v>
      </c>
    </row>
    <row r="138" s="13" customFormat="1">
      <c r="A138" s="13"/>
      <c r="B138" s="231"/>
      <c r="C138" s="232"/>
      <c r="D138" s="212" t="s">
        <v>244</v>
      </c>
      <c r="E138" s="233" t="s">
        <v>19</v>
      </c>
      <c r="F138" s="234" t="s">
        <v>556</v>
      </c>
      <c r="G138" s="232"/>
      <c r="H138" s="235">
        <v>11.039999999999999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244</v>
      </c>
      <c r="AU138" s="241" t="s">
        <v>238</v>
      </c>
      <c r="AV138" s="13" t="s">
        <v>85</v>
      </c>
      <c r="AW138" s="13" t="s">
        <v>37</v>
      </c>
      <c r="AX138" s="13" t="s">
        <v>75</v>
      </c>
      <c r="AY138" s="241" t="s">
        <v>140</v>
      </c>
    </row>
    <row r="139" s="13" customFormat="1">
      <c r="A139" s="13"/>
      <c r="B139" s="231"/>
      <c r="C139" s="232"/>
      <c r="D139" s="212" t="s">
        <v>244</v>
      </c>
      <c r="E139" s="233" t="s">
        <v>19</v>
      </c>
      <c r="F139" s="234" t="s">
        <v>608</v>
      </c>
      <c r="G139" s="232"/>
      <c r="H139" s="235">
        <v>18.960000000000001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244</v>
      </c>
      <c r="AU139" s="241" t="s">
        <v>238</v>
      </c>
      <c r="AV139" s="13" t="s">
        <v>85</v>
      </c>
      <c r="AW139" s="13" t="s">
        <v>37</v>
      </c>
      <c r="AX139" s="13" t="s">
        <v>75</v>
      </c>
      <c r="AY139" s="241" t="s">
        <v>140</v>
      </c>
    </row>
    <row r="140" s="13" customFormat="1">
      <c r="A140" s="13"/>
      <c r="B140" s="231"/>
      <c r="C140" s="232"/>
      <c r="D140" s="212" t="s">
        <v>244</v>
      </c>
      <c r="E140" s="233" t="s">
        <v>19</v>
      </c>
      <c r="F140" s="234" t="s">
        <v>508</v>
      </c>
      <c r="G140" s="232"/>
      <c r="H140" s="235">
        <v>3.2000000000000002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244</v>
      </c>
      <c r="AU140" s="241" t="s">
        <v>238</v>
      </c>
      <c r="AV140" s="13" t="s">
        <v>85</v>
      </c>
      <c r="AW140" s="13" t="s">
        <v>37</v>
      </c>
      <c r="AX140" s="13" t="s">
        <v>75</v>
      </c>
      <c r="AY140" s="241" t="s">
        <v>140</v>
      </c>
    </row>
    <row r="141" s="14" customFormat="1">
      <c r="A141" s="14"/>
      <c r="B141" s="242"/>
      <c r="C141" s="243"/>
      <c r="D141" s="212" t="s">
        <v>244</v>
      </c>
      <c r="E141" s="244" t="s">
        <v>19</v>
      </c>
      <c r="F141" s="245" t="s">
        <v>246</v>
      </c>
      <c r="G141" s="243"/>
      <c r="H141" s="246">
        <v>33.200000000000003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244</v>
      </c>
      <c r="AU141" s="252" t="s">
        <v>238</v>
      </c>
      <c r="AV141" s="14" t="s">
        <v>145</v>
      </c>
      <c r="AW141" s="14" t="s">
        <v>37</v>
      </c>
      <c r="AX141" s="14" t="s">
        <v>83</v>
      </c>
      <c r="AY141" s="252" t="s">
        <v>140</v>
      </c>
    </row>
    <row r="142" s="2" customFormat="1" ht="78" customHeight="1">
      <c r="A142" s="39"/>
      <c r="B142" s="40"/>
      <c r="C142" s="198" t="s">
        <v>177</v>
      </c>
      <c r="D142" s="198" t="s">
        <v>141</v>
      </c>
      <c r="E142" s="199" t="s">
        <v>296</v>
      </c>
      <c r="F142" s="200" t="s">
        <v>297</v>
      </c>
      <c r="G142" s="201" t="s">
        <v>298</v>
      </c>
      <c r="H142" s="202">
        <v>0.34399999999999997</v>
      </c>
      <c r="I142" s="203"/>
      <c r="J142" s="204">
        <f>ROUND(I142*H142,2)</f>
        <v>0</v>
      </c>
      <c r="K142" s="205"/>
      <c r="L142" s="45"/>
      <c r="M142" s="206" t="s">
        <v>19</v>
      </c>
      <c r="N142" s="207" t="s">
        <v>46</v>
      </c>
      <c r="O142" s="85"/>
      <c r="P142" s="208">
        <f>O142*H142</f>
        <v>0</v>
      </c>
      <c r="Q142" s="208">
        <v>1.095275</v>
      </c>
      <c r="R142" s="208">
        <f>Q142*H142</f>
        <v>0.37677459999999996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145</v>
      </c>
      <c r="AT142" s="210" t="s">
        <v>141</v>
      </c>
      <c r="AU142" s="210" t="s">
        <v>238</v>
      </c>
      <c r="AY142" s="18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83</v>
      </c>
      <c r="BK142" s="211">
        <f>ROUND(I142*H142,2)</f>
        <v>0</v>
      </c>
      <c r="BL142" s="18" t="s">
        <v>145</v>
      </c>
      <c r="BM142" s="210" t="s">
        <v>610</v>
      </c>
    </row>
    <row r="143" s="2" customFormat="1">
      <c r="A143" s="39"/>
      <c r="B143" s="40"/>
      <c r="C143" s="41"/>
      <c r="D143" s="229" t="s">
        <v>231</v>
      </c>
      <c r="E143" s="41"/>
      <c r="F143" s="230" t="s">
        <v>300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231</v>
      </c>
      <c r="AU143" s="18" t="s">
        <v>238</v>
      </c>
    </row>
    <row r="144" s="13" customFormat="1">
      <c r="A144" s="13"/>
      <c r="B144" s="231"/>
      <c r="C144" s="232"/>
      <c r="D144" s="212" t="s">
        <v>244</v>
      </c>
      <c r="E144" s="233" t="s">
        <v>19</v>
      </c>
      <c r="F144" s="234" t="s">
        <v>611</v>
      </c>
      <c r="G144" s="232"/>
      <c r="H144" s="235">
        <v>0.20200000000000001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244</v>
      </c>
      <c r="AU144" s="241" t="s">
        <v>238</v>
      </c>
      <c r="AV144" s="13" t="s">
        <v>85</v>
      </c>
      <c r="AW144" s="13" t="s">
        <v>37</v>
      </c>
      <c r="AX144" s="13" t="s">
        <v>75</v>
      </c>
      <c r="AY144" s="241" t="s">
        <v>140</v>
      </c>
    </row>
    <row r="145" s="13" customFormat="1">
      <c r="A145" s="13"/>
      <c r="B145" s="231"/>
      <c r="C145" s="232"/>
      <c r="D145" s="212" t="s">
        <v>244</v>
      </c>
      <c r="E145" s="233" t="s">
        <v>19</v>
      </c>
      <c r="F145" s="234" t="s">
        <v>612</v>
      </c>
      <c r="G145" s="232"/>
      <c r="H145" s="235">
        <v>0.14199999999999999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244</v>
      </c>
      <c r="AU145" s="241" t="s">
        <v>238</v>
      </c>
      <c r="AV145" s="13" t="s">
        <v>85</v>
      </c>
      <c r="AW145" s="13" t="s">
        <v>37</v>
      </c>
      <c r="AX145" s="13" t="s">
        <v>75</v>
      </c>
      <c r="AY145" s="241" t="s">
        <v>140</v>
      </c>
    </row>
    <row r="146" s="14" customFormat="1">
      <c r="A146" s="14"/>
      <c r="B146" s="242"/>
      <c r="C146" s="243"/>
      <c r="D146" s="212" t="s">
        <v>244</v>
      </c>
      <c r="E146" s="244" t="s">
        <v>19</v>
      </c>
      <c r="F146" s="245" t="s">
        <v>246</v>
      </c>
      <c r="G146" s="243"/>
      <c r="H146" s="246">
        <v>0.34399999999999997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244</v>
      </c>
      <c r="AU146" s="252" t="s">
        <v>238</v>
      </c>
      <c r="AV146" s="14" t="s">
        <v>145</v>
      </c>
      <c r="AW146" s="14" t="s">
        <v>37</v>
      </c>
      <c r="AX146" s="14" t="s">
        <v>83</v>
      </c>
      <c r="AY146" s="252" t="s">
        <v>140</v>
      </c>
    </row>
    <row r="147" s="2" customFormat="1" ht="90" customHeight="1">
      <c r="A147" s="39"/>
      <c r="B147" s="40"/>
      <c r="C147" s="198" t="s">
        <v>182</v>
      </c>
      <c r="D147" s="198" t="s">
        <v>141</v>
      </c>
      <c r="E147" s="199" t="s">
        <v>303</v>
      </c>
      <c r="F147" s="200" t="s">
        <v>304</v>
      </c>
      <c r="G147" s="201" t="s">
        <v>298</v>
      </c>
      <c r="H147" s="202">
        <v>0.40799999999999997</v>
      </c>
      <c r="I147" s="203"/>
      <c r="J147" s="204">
        <f>ROUND(I147*H147,2)</f>
        <v>0</v>
      </c>
      <c r="K147" s="205"/>
      <c r="L147" s="45"/>
      <c r="M147" s="206" t="s">
        <v>19</v>
      </c>
      <c r="N147" s="207" t="s">
        <v>46</v>
      </c>
      <c r="O147" s="85"/>
      <c r="P147" s="208">
        <f>O147*H147</f>
        <v>0</v>
      </c>
      <c r="Q147" s="208">
        <v>1.0395514030999999</v>
      </c>
      <c r="R147" s="208">
        <f>Q147*H147</f>
        <v>0.42413697246479992</v>
      </c>
      <c r="S147" s="208">
        <v>0</v>
      </c>
      <c r="T147" s="20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0" t="s">
        <v>145</v>
      </c>
      <c r="AT147" s="210" t="s">
        <v>141</v>
      </c>
      <c r="AU147" s="210" t="s">
        <v>238</v>
      </c>
      <c r="AY147" s="18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8" t="s">
        <v>83</v>
      </c>
      <c r="BK147" s="211">
        <f>ROUND(I147*H147,2)</f>
        <v>0</v>
      </c>
      <c r="BL147" s="18" t="s">
        <v>145</v>
      </c>
      <c r="BM147" s="210" t="s">
        <v>613</v>
      </c>
    </row>
    <row r="148" s="2" customFormat="1">
      <c r="A148" s="39"/>
      <c r="B148" s="40"/>
      <c r="C148" s="41"/>
      <c r="D148" s="229" t="s">
        <v>231</v>
      </c>
      <c r="E148" s="41"/>
      <c r="F148" s="230" t="s">
        <v>306</v>
      </c>
      <c r="G148" s="41"/>
      <c r="H148" s="41"/>
      <c r="I148" s="214"/>
      <c r="J148" s="41"/>
      <c r="K148" s="41"/>
      <c r="L148" s="45"/>
      <c r="M148" s="215"/>
      <c r="N148" s="21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231</v>
      </c>
      <c r="AU148" s="18" t="s">
        <v>238</v>
      </c>
    </row>
    <row r="149" s="13" customFormat="1">
      <c r="A149" s="13"/>
      <c r="B149" s="231"/>
      <c r="C149" s="232"/>
      <c r="D149" s="212" t="s">
        <v>244</v>
      </c>
      <c r="E149" s="233" t="s">
        <v>19</v>
      </c>
      <c r="F149" s="234" t="s">
        <v>614</v>
      </c>
      <c r="G149" s="232"/>
      <c r="H149" s="235">
        <v>0.40799999999999997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244</v>
      </c>
      <c r="AU149" s="241" t="s">
        <v>238</v>
      </c>
      <c r="AV149" s="13" t="s">
        <v>85</v>
      </c>
      <c r="AW149" s="13" t="s">
        <v>37</v>
      </c>
      <c r="AX149" s="13" t="s">
        <v>75</v>
      </c>
      <c r="AY149" s="241" t="s">
        <v>140</v>
      </c>
    </row>
    <row r="150" s="14" customFormat="1">
      <c r="A150" s="14"/>
      <c r="B150" s="242"/>
      <c r="C150" s="243"/>
      <c r="D150" s="212" t="s">
        <v>244</v>
      </c>
      <c r="E150" s="244" t="s">
        <v>19</v>
      </c>
      <c r="F150" s="245" t="s">
        <v>246</v>
      </c>
      <c r="G150" s="243"/>
      <c r="H150" s="246">
        <v>0.40799999999999997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244</v>
      </c>
      <c r="AU150" s="252" t="s">
        <v>238</v>
      </c>
      <c r="AV150" s="14" t="s">
        <v>145</v>
      </c>
      <c r="AW150" s="14" t="s">
        <v>37</v>
      </c>
      <c r="AX150" s="14" t="s">
        <v>83</v>
      </c>
      <c r="AY150" s="252" t="s">
        <v>140</v>
      </c>
    </row>
    <row r="151" s="2" customFormat="1" ht="16.5" customHeight="1">
      <c r="A151" s="39"/>
      <c r="B151" s="40"/>
      <c r="C151" s="198" t="s">
        <v>308</v>
      </c>
      <c r="D151" s="198" t="s">
        <v>141</v>
      </c>
      <c r="E151" s="199" t="s">
        <v>309</v>
      </c>
      <c r="F151" s="200" t="s">
        <v>310</v>
      </c>
      <c r="G151" s="201" t="s">
        <v>311</v>
      </c>
      <c r="H151" s="202">
        <v>15</v>
      </c>
      <c r="I151" s="203"/>
      <c r="J151" s="204">
        <f>ROUND(I151*H151,2)</f>
        <v>0</v>
      </c>
      <c r="K151" s="205"/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145</v>
      </c>
      <c r="AT151" s="210" t="s">
        <v>141</v>
      </c>
      <c r="AU151" s="210" t="s">
        <v>238</v>
      </c>
      <c r="AY151" s="18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83</v>
      </c>
      <c r="BK151" s="211">
        <f>ROUND(I151*H151,2)</f>
        <v>0</v>
      </c>
      <c r="BL151" s="18" t="s">
        <v>145</v>
      </c>
      <c r="BM151" s="210" t="s">
        <v>615</v>
      </c>
    </row>
    <row r="152" s="2" customFormat="1">
      <c r="A152" s="39"/>
      <c r="B152" s="40"/>
      <c r="C152" s="41"/>
      <c r="D152" s="212" t="s">
        <v>147</v>
      </c>
      <c r="E152" s="41"/>
      <c r="F152" s="213" t="s">
        <v>313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238</v>
      </c>
    </row>
    <row r="153" s="2" customFormat="1" ht="37.8" customHeight="1">
      <c r="A153" s="39"/>
      <c r="B153" s="40"/>
      <c r="C153" s="198" t="s">
        <v>8</v>
      </c>
      <c r="D153" s="198" t="s">
        <v>141</v>
      </c>
      <c r="E153" s="199" t="s">
        <v>314</v>
      </c>
      <c r="F153" s="200" t="s">
        <v>315</v>
      </c>
      <c r="G153" s="201" t="s">
        <v>241</v>
      </c>
      <c r="H153" s="202">
        <v>0.57999999999999996</v>
      </c>
      <c r="I153" s="203"/>
      <c r="J153" s="204">
        <f>ROUND(I153*H153,2)</f>
        <v>0</v>
      </c>
      <c r="K153" s="205"/>
      <c r="L153" s="45"/>
      <c r="M153" s="206" t="s">
        <v>19</v>
      </c>
      <c r="N153" s="207" t="s">
        <v>46</v>
      </c>
      <c r="O153" s="85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0" t="s">
        <v>145</v>
      </c>
      <c r="AT153" s="210" t="s">
        <v>141</v>
      </c>
      <c r="AU153" s="210" t="s">
        <v>238</v>
      </c>
      <c r="AY153" s="18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8" t="s">
        <v>83</v>
      </c>
      <c r="BK153" s="211">
        <f>ROUND(I153*H153,2)</f>
        <v>0</v>
      </c>
      <c r="BL153" s="18" t="s">
        <v>145</v>
      </c>
      <c r="BM153" s="210" t="s">
        <v>616</v>
      </c>
    </row>
    <row r="154" s="2" customFormat="1">
      <c r="A154" s="39"/>
      <c r="B154" s="40"/>
      <c r="C154" s="41"/>
      <c r="D154" s="229" t="s">
        <v>231</v>
      </c>
      <c r="E154" s="41"/>
      <c r="F154" s="230" t="s">
        <v>317</v>
      </c>
      <c r="G154" s="41"/>
      <c r="H154" s="41"/>
      <c r="I154" s="214"/>
      <c r="J154" s="41"/>
      <c r="K154" s="41"/>
      <c r="L154" s="45"/>
      <c r="M154" s="215"/>
      <c r="N154" s="21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231</v>
      </c>
      <c r="AU154" s="18" t="s">
        <v>238</v>
      </c>
    </row>
    <row r="155" s="13" customFormat="1">
      <c r="A155" s="13"/>
      <c r="B155" s="231"/>
      <c r="C155" s="232"/>
      <c r="D155" s="212" t="s">
        <v>244</v>
      </c>
      <c r="E155" s="233" t="s">
        <v>19</v>
      </c>
      <c r="F155" s="234" t="s">
        <v>617</v>
      </c>
      <c r="G155" s="232"/>
      <c r="H155" s="235">
        <v>0.57999999999999996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244</v>
      </c>
      <c r="AU155" s="241" t="s">
        <v>238</v>
      </c>
      <c r="AV155" s="13" t="s">
        <v>85</v>
      </c>
      <c r="AW155" s="13" t="s">
        <v>37</v>
      </c>
      <c r="AX155" s="13" t="s">
        <v>75</v>
      </c>
      <c r="AY155" s="241" t="s">
        <v>140</v>
      </c>
    </row>
    <row r="156" s="14" customFormat="1">
      <c r="A156" s="14"/>
      <c r="B156" s="242"/>
      <c r="C156" s="243"/>
      <c r="D156" s="212" t="s">
        <v>244</v>
      </c>
      <c r="E156" s="244" t="s">
        <v>19</v>
      </c>
      <c r="F156" s="245" t="s">
        <v>246</v>
      </c>
      <c r="G156" s="243"/>
      <c r="H156" s="246">
        <v>0.57999999999999996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244</v>
      </c>
      <c r="AU156" s="252" t="s">
        <v>238</v>
      </c>
      <c r="AV156" s="14" t="s">
        <v>145</v>
      </c>
      <c r="AW156" s="14" t="s">
        <v>37</v>
      </c>
      <c r="AX156" s="14" t="s">
        <v>83</v>
      </c>
      <c r="AY156" s="252" t="s">
        <v>140</v>
      </c>
    </row>
    <row r="157" s="11" customFormat="1" ht="22.8" customHeight="1">
      <c r="A157" s="11"/>
      <c r="B157" s="184"/>
      <c r="C157" s="185"/>
      <c r="D157" s="186" t="s">
        <v>74</v>
      </c>
      <c r="E157" s="227" t="s">
        <v>145</v>
      </c>
      <c r="F157" s="227" t="s">
        <v>319</v>
      </c>
      <c r="G157" s="185"/>
      <c r="H157" s="185"/>
      <c r="I157" s="188"/>
      <c r="J157" s="228">
        <f>BK157</f>
        <v>0</v>
      </c>
      <c r="K157" s="185"/>
      <c r="L157" s="190"/>
      <c r="M157" s="191"/>
      <c r="N157" s="192"/>
      <c r="O157" s="192"/>
      <c r="P157" s="193">
        <f>P158+SUM(P159:P162)+P168</f>
        <v>0</v>
      </c>
      <c r="Q157" s="192"/>
      <c r="R157" s="193">
        <f>R158+SUM(R159:R162)+R168</f>
        <v>8.0641075999999998</v>
      </c>
      <c r="S157" s="192"/>
      <c r="T157" s="194">
        <f>T158+SUM(T159:T162)+T168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5" t="s">
        <v>83</v>
      </c>
      <c r="AT157" s="196" t="s">
        <v>74</v>
      </c>
      <c r="AU157" s="196" t="s">
        <v>83</v>
      </c>
      <c r="AY157" s="195" t="s">
        <v>140</v>
      </c>
      <c r="BK157" s="197">
        <f>BK158+SUM(BK159:BK162)+BK168</f>
        <v>0</v>
      </c>
    </row>
    <row r="158" s="2" customFormat="1" ht="49.05" customHeight="1">
      <c r="A158" s="39"/>
      <c r="B158" s="40"/>
      <c r="C158" s="198" t="s">
        <v>291</v>
      </c>
      <c r="D158" s="198" t="s">
        <v>141</v>
      </c>
      <c r="E158" s="199" t="s">
        <v>321</v>
      </c>
      <c r="F158" s="200" t="s">
        <v>322</v>
      </c>
      <c r="G158" s="201" t="s">
        <v>241</v>
      </c>
      <c r="H158" s="202">
        <v>0.5</v>
      </c>
      <c r="I158" s="203"/>
      <c r="J158" s="204">
        <f>ROUND(I158*H158,2)</f>
        <v>0</v>
      </c>
      <c r="K158" s="205"/>
      <c r="L158" s="45"/>
      <c r="M158" s="206" t="s">
        <v>19</v>
      </c>
      <c r="N158" s="207" t="s">
        <v>46</v>
      </c>
      <c r="O158" s="85"/>
      <c r="P158" s="208">
        <f>O158*H158</f>
        <v>0</v>
      </c>
      <c r="Q158" s="208">
        <v>2.0032199999999998</v>
      </c>
      <c r="R158" s="208">
        <f>Q158*H158</f>
        <v>1.0016099999999999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145</v>
      </c>
      <c r="AT158" s="210" t="s">
        <v>141</v>
      </c>
      <c r="AU158" s="210" t="s">
        <v>85</v>
      </c>
      <c r="AY158" s="18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83</v>
      </c>
      <c r="BK158" s="211">
        <f>ROUND(I158*H158,2)</f>
        <v>0</v>
      </c>
      <c r="BL158" s="18" t="s">
        <v>145</v>
      </c>
      <c r="BM158" s="210" t="s">
        <v>618</v>
      </c>
    </row>
    <row r="159" s="2" customFormat="1">
      <c r="A159" s="39"/>
      <c r="B159" s="40"/>
      <c r="C159" s="41"/>
      <c r="D159" s="229" t="s">
        <v>231</v>
      </c>
      <c r="E159" s="41"/>
      <c r="F159" s="230" t="s">
        <v>324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231</v>
      </c>
      <c r="AU159" s="18" t="s">
        <v>85</v>
      </c>
    </row>
    <row r="160" s="13" customFormat="1">
      <c r="A160" s="13"/>
      <c r="B160" s="231"/>
      <c r="C160" s="232"/>
      <c r="D160" s="212" t="s">
        <v>244</v>
      </c>
      <c r="E160" s="233" t="s">
        <v>19</v>
      </c>
      <c r="F160" s="234" t="s">
        <v>325</v>
      </c>
      <c r="G160" s="232"/>
      <c r="H160" s="235">
        <v>0.5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244</v>
      </c>
      <c r="AU160" s="241" t="s">
        <v>85</v>
      </c>
      <c r="AV160" s="13" t="s">
        <v>85</v>
      </c>
      <c r="AW160" s="13" t="s">
        <v>37</v>
      </c>
      <c r="AX160" s="13" t="s">
        <v>75</v>
      </c>
      <c r="AY160" s="241" t="s">
        <v>140</v>
      </c>
    </row>
    <row r="161" s="14" customFormat="1">
      <c r="A161" s="14"/>
      <c r="B161" s="242"/>
      <c r="C161" s="243"/>
      <c r="D161" s="212" t="s">
        <v>244</v>
      </c>
      <c r="E161" s="244" t="s">
        <v>19</v>
      </c>
      <c r="F161" s="245" t="s">
        <v>246</v>
      </c>
      <c r="G161" s="243"/>
      <c r="H161" s="246">
        <v>0.5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244</v>
      </c>
      <c r="AU161" s="252" t="s">
        <v>85</v>
      </c>
      <c r="AV161" s="14" t="s">
        <v>145</v>
      </c>
      <c r="AW161" s="14" t="s">
        <v>37</v>
      </c>
      <c r="AX161" s="14" t="s">
        <v>83</v>
      </c>
      <c r="AY161" s="252" t="s">
        <v>140</v>
      </c>
    </row>
    <row r="162" s="11" customFormat="1" ht="20.88" customHeight="1">
      <c r="A162" s="11"/>
      <c r="B162" s="184"/>
      <c r="C162" s="185"/>
      <c r="D162" s="186" t="s">
        <v>74</v>
      </c>
      <c r="E162" s="227" t="s">
        <v>326</v>
      </c>
      <c r="F162" s="227" t="s">
        <v>327</v>
      </c>
      <c r="G162" s="185"/>
      <c r="H162" s="185"/>
      <c r="I162" s="188"/>
      <c r="J162" s="228">
        <f>BK162</f>
        <v>0</v>
      </c>
      <c r="K162" s="185"/>
      <c r="L162" s="190"/>
      <c r="M162" s="191"/>
      <c r="N162" s="192"/>
      <c r="O162" s="192"/>
      <c r="P162" s="193">
        <f>SUM(P163:P167)</f>
        <v>0</v>
      </c>
      <c r="Q162" s="192"/>
      <c r="R162" s="193">
        <f>SUM(R163:R167)</f>
        <v>0</v>
      </c>
      <c r="S162" s="192"/>
      <c r="T162" s="194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95" t="s">
        <v>83</v>
      </c>
      <c r="AT162" s="196" t="s">
        <v>74</v>
      </c>
      <c r="AU162" s="196" t="s">
        <v>85</v>
      </c>
      <c r="AY162" s="195" t="s">
        <v>140</v>
      </c>
      <c r="BK162" s="197">
        <f>SUM(BK163:BK167)</f>
        <v>0</v>
      </c>
    </row>
    <row r="163" s="2" customFormat="1" ht="33" customHeight="1">
      <c r="A163" s="39"/>
      <c r="B163" s="40"/>
      <c r="C163" s="198" t="s">
        <v>189</v>
      </c>
      <c r="D163" s="198" t="s">
        <v>141</v>
      </c>
      <c r="E163" s="199" t="s">
        <v>328</v>
      </c>
      <c r="F163" s="200" t="s">
        <v>329</v>
      </c>
      <c r="G163" s="201" t="s">
        <v>260</v>
      </c>
      <c r="H163" s="202">
        <v>7.5999999999999996</v>
      </c>
      <c r="I163" s="203"/>
      <c r="J163" s="204">
        <f>ROUND(I163*H163,2)</f>
        <v>0</v>
      </c>
      <c r="K163" s="205"/>
      <c r="L163" s="45"/>
      <c r="M163" s="206" t="s">
        <v>19</v>
      </c>
      <c r="N163" s="207" t="s">
        <v>46</v>
      </c>
      <c r="O163" s="85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0" t="s">
        <v>145</v>
      </c>
      <c r="AT163" s="210" t="s">
        <v>141</v>
      </c>
      <c r="AU163" s="210" t="s">
        <v>238</v>
      </c>
      <c r="AY163" s="18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8" t="s">
        <v>83</v>
      </c>
      <c r="BK163" s="211">
        <f>ROUND(I163*H163,2)</f>
        <v>0</v>
      </c>
      <c r="BL163" s="18" t="s">
        <v>145</v>
      </c>
      <c r="BM163" s="210" t="s">
        <v>619</v>
      </c>
    </row>
    <row r="164" s="2" customFormat="1">
      <c r="A164" s="39"/>
      <c r="B164" s="40"/>
      <c r="C164" s="41"/>
      <c r="D164" s="229" t="s">
        <v>231</v>
      </c>
      <c r="E164" s="41"/>
      <c r="F164" s="230" t="s">
        <v>331</v>
      </c>
      <c r="G164" s="41"/>
      <c r="H164" s="41"/>
      <c r="I164" s="214"/>
      <c r="J164" s="41"/>
      <c r="K164" s="41"/>
      <c r="L164" s="45"/>
      <c r="M164" s="215"/>
      <c r="N164" s="21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231</v>
      </c>
      <c r="AU164" s="18" t="s">
        <v>238</v>
      </c>
    </row>
    <row r="165" s="13" customFormat="1">
      <c r="A165" s="13"/>
      <c r="B165" s="231"/>
      <c r="C165" s="232"/>
      <c r="D165" s="212" t="s">
        <v>244</v>
      </c>
      <c r="E165" s="233" t="s">
        <v>19</v>
      </c>
      <c r="F165" s="234" t="s">
        <v>620</v>
      </c>
      <c r="G165" s="232"/>
      <c r="H165" s="235">
        <v>4.4000000000000004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244</v>
      </c>
      <c r="AU165" s="241" t="s">
        <v>238</v>
      </c>
      <c r="AV165" s="13" t="s">
        <v>85</v>
      </c>
      <c r="AW165" s="13" t="s">
        <v>37</v>
      </c>
      <c r="AX165" s="13" t="s">
        <v>75</v>
      </c>
      <c r="AY165" s="241" t="s">
        <v>140</v>
      </c>
    </row>
    <row r="166" s="13" customFormat="1">
      <c r="A166" s="13"/>
      <c r="B166" s="231"/>
      <c r="C166" s="232"/>
      <c r="D166" s="212" t="s">
        <v>244</v>
      </c>
      <c r="E166" s="233" t="s">
        <v>19</v>
      </c>
      <c r="F166" s="234" t="s">
        <v>621</v>
      </c>
      <c r="G166" s="232"/>
      <c r="H166" s="235">
        <v>3.2000000000000002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244</v>
      </c>
      <c r="AU166" s="241" t="s">
        <v>238</v>
      </c>
      <c r="AV166" s="13" t="s">
        <v>85</v>
      </c>
      <c r="AW166" s="13" t="s">
        <v>37</v>
      </c>
      <c r="AX166" s="13" t="s">
        <v>75</v>
      </c>
      <c r="AY166" s="241" t="s">
        <v>140</v>
      </c>
    </row>
    <row r="167" s="14" customFormat="1">
      <c r="A167" s="14"/>
      <c r="B167" s="242"/>
      <c r="C167" s="243"/>
      <c r="D167" s="212" t="s">
        <v>244</v>
      </c>
      <c r="E167" s="244" t="s">
        <v>19</v>
      </c>
      <c r="F167" s="245" t="s">
        <v>246</v>
      </c>
      <c r="G167" s="243"/>
      <c r="H167" s="246">
        <v>7.6000000000000005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244</v>
      </c>
      <c r="AU167" s="252" t="s">
        <v>238</v>
      </c>
      <c r="AV167" s="14" t="s">
        <v>145</v>
      </c>
      <c r="AW167" s="14" t="s">
        <v>37</v>
      </c>
      <c r="AX167" s="14" t="s">
        <v>83</v>
      </c>
      <c r="AY167" s="252" t="s">
        <v>140</v>
      </c>
    </row>
    <row r="168" s="11" customFormat="1" ht="20.88" customHeight="1">
      <c r="A168" s="11"/>
      <c r="B168" s="184"/>
      <c r="C168" s="185"/>
      <c r="D168" s="186" t="s">
        <v>74</v>
      </c>
      <c r="E168" s="227" t="s">
        <v>334</v>
      </c>
      <c r="F168" s="227" t="s">
        <v>335</v>
      </c>
      <c r="G168" s="185"/>
      <c r="H168" s="185"/>
      <c r="I168" s="188"/>
      <c r="J168" s="228">
        <f>BK168</f>
        <v>0</v>
      </c>
      <c r="K168" s="185"/>
      <c r="L168" s="190"/>
      <c r="M168" s="191"/>
      <c r="N168" s="192"/>
      <c r="O168" s="192"/>
      <c r="P168" s="193">
        <f>SUM(P169:P178)</f>
        <v>0</v>
      </c>
      <c r="Q168" s="192"/>
      <c r="R168" s="193">
        <f>SUM(R169:R178)</f>
        <v>7.0624975999999995</v>
      </c>
      <c r="S168" s="192"/>
      <c r="T168" s="194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5" t="s">
        <v>83</v>
      </c>
      <c r="AT168" s="196" t="s">
        <v>74</v>
      </c>
      <c r="AU168" s="196" t="s">
        <v>85</v>
      </c>
      <c r="AY168" s="195" t="s">
        <v>140</v>
      </c>
      <c r="BK168" s="197">
        <f>SUM(BK169:BK178)</f>
        <v>0</v>
      </c>
    </row>
    <row r="169" s="2" customFormat="1" ht="55.5" customHeight="1">
      <c r="A169" s="39"/>
      <c r="B169" s="40"/>
      <c r="C169" s="198" t="s">
        <v>193</v>
      </c>
      <c r="D169" s="198" t="s">
        <v>141</v>
      </c>
      <c r="E169" s="199" t="s">
        <v>336</v>
      </c>
      <c r="F169" s="200" t="s">
        <v>337</v>
      </c>
      <c r="G169" s="201" t="s">
        <v>260</v>
      </c>
      <c r="H169" s="202">
        <v>7.5999999999999996</v>
      </c>
      <c r="I169" s="203"/>
      <c r="J169" s="204">
        <f>ROUND(I169*H169,2)</f>
        <v>0</v>
      </c>
      <c r="K169" s="205"/>
      <c r="L169" s="45"/>
      <c r="M169" s="206" t="s">
        <v>19</v>
      </c>
      <c r="N169" s="207" t="s">
        <v>46</v>
      </c>
      <c r="O169" s="85"/>
      <c r="P169" s="208">
        <f>O169*H169</f>
        <v>0</v>
      </c>
      <c r="Q169" s="208">
        <v>0.92927599999999999</v>
      </c>
      <c r="R169" s="208">
        <f>Q169*H169</f>
        <v>7.0624975999999995</v>
      </c>
      <c r="S169" s="208">
        <v>0</v>
      </c>
      <c r="T169" s="20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0" t="s">
        <v>145</v>
      </c>
      <c r="AT169" s="210" t="s">
        <v>141</v>
      </c>
      <c r="AU169" s="210" t="s">
        <v>238</v>
      </c>
      <c r="AY169" s="18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8" t="s">
        <v>83</v>
      </c>
      <c r="BK169" s="211">
        <f>ROUND(I169*H169,2)</f>
        <v>0</v>
      </c>
      <c r="BL169" s="18" t="s">
        <v>145</v>
      </c>
      <c r="BM169" s="210" t="s">
        <v>622</v>
      </c>
    </row>
    <row r="170" s="2" customFormat="1">
      <c r="A170" s="39"/>
      <c r="B170" s="40"/>
      <c r="C170" s="41"/>
      <c r="D170" s="229" t="s">
        <v>231</v>
      </c>
      <c r="E170" s="41"/>
      <c r="F170" s="230" t="s">
        <v>339</v>
      </c>
      <c r="G170" s="41"/>
      <c r="H170" s="41"/>
      <c r="I170" s="214"/>
      <c r="J170" s="41"/>
      <c r="K170" s="41"/>
      <c r="L170" s="45"/>
      <c r="M170" s="215"/>
      <c r="N170" s="21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231</v>
      </c>
      <c r="AU170" s="18" t="s">
        <v>238</v>
      </c>
    </row>
    <row r="171" s="13" customFormat="1">
      <c r="A171" s="13"/>
      <c r="B171" s="231"/>
      <c r="C171" s="232"/>
      <c r="D171" s="212" t="s">
        <v>244</v>
      </c>
      <c r="E171" s="233" t="s">
        <v>19</v>
      </c>
      <c r="F171" s="234" t="s">
        <v>620</v>
      </c>
      <c r="G171" s="232"/>
      <c r="H171" s="235">
        <v>4.4000000000000004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244</v>
      </c>
      <c r="AU171" s="241" t="s">
        <v>238</v>
      </c>
      <c r="AV171" s="13" t="s">
        <v>85</v>
      </c>
      <c r="AW171" s="13" t="s">
        <v>37</v>
      </c>
      <c r="AX171" s="13" t="s">
        <v>75</v>
      </c>
      <c r="AY171" s="241" t="s">
        <v>140</v>
      </c>
    </row>
    <row r="172" s="13" customFormat="1">
      <c r="A172" s="13"/>
      <c r="B172" s="231"/>
      <c r="C172" s="232"/>
      <c r="D172" s="212" t="s">
        <v>244</v>
      </c>
      <c r="E172" s="233" t="s">
        <v>19</v>
      </c>
      <c r="F172" s="234" t="s">
        <v>621</v>
      </c>
      <c r="G172" s="232"/>
      <c r="H172" s="235">
        <v>3.2000000000000002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244</v>
      </c>
      <c r="AU172" s="241" t="s">
        <v>238</v>
      </c>
      <c r="AV172" s="13" t="s">
        <v>85</v>
      </c>
      <c r="AW172" s="13" t="s">
        <v>37</v>
      </c>
      <c r="AX172" s="13" t="s">
        <v>75</v>
      </c>
      <c r="AY172" s="241" t="s">
        <v>140</v>
      </c>
    </row>
    <row r="173" s="14" customFormat="1">
      <c r="A173" s="14"/>
      <c r="B173" s="242"/>
      <c r="C173" s="243"/>
      <c r="D173" s="212" t="s">
        <v>244</v>
      </c>
      <c r="E173" s="244" t="s">
        <v>19</v>
      </c>
      <c r="F173" s="245" t="s">
        <v>246</v>
      </c>
      <c r="G173" s="243"/>
      <c r="H173" s="246">
        <v>7.6000000000000005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244</v>
      </c>
      <c r="AU173" s="252" t="s">
        <v>238</v>
      </c>
      <c r="AV173" s="14" t="s">
        <v>145</v>
      </c>
      <c r="AW173" s="14" t="s">
        <v>37</v>
      </c>
      <c r="AX173" s="14" t="s">
        <v>83</v>
      </c>
      <c r="AY173" s="252" t="s">
        <v>140</v>
      </c>
    </row>
    <row r="174" s="2" customFormat="1" ht="24.15" customHeight="1">
      <c r="A174" s="39"/>
      <c r="B174" s="40"/>
      <c r="C174" s="198" t="s">
        <v>198</v>
      </c>
      <c r="D174" s="198" t="s">
        <v>141</v>
      </c>
      <c r="E174" s="199" t="s">
        <v>341</v>
      </c>
      <c r="F174" s="200" t="s">
        <v>342</v>
      </c>
      <c r="G174" s="201" t="s">
        <v>260</v>
      </c>
      <c r="H174" s="202">
        <v>7.5999999999999996</v>
      </c>
      <c r="I174" s="203"/>
      <c r="J174" s="204">
        <f>ROUND(I174*H174,2)</f>
        <v>0</v>
      </c>
      <c r="K174" s="205"/>
      <c r="L174" s="45"/>
      <c r="M174" s="206" t="s">
        <v>19</v>
      </c>
      <c r="N174" s="207" t="s">
        <v>46</v>
      </c>
      <c r="O174" s="85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0" t="s">
        <v>145</v>
      </c>
      <c r="AT174" s="210" t="s">
        <v>141</v>
      </c>
      <c r="AU174" s="210" t="s">
        <v>238</v>
      </c>
      <c r="AY174" s="18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8" t="s">
        <v>83</v>
      </c>
      <c r="BK174" s="211">
        <f>ROUND(I174*H174,2)</f>
        <v>0</v>
      </c>
      <c r="BL174" s="18" t="s">
        <v>145</v>
      </c>
      <c r="BM174" s="210" t="s">
        <v>623</v>
      </c>
    </row>
    <row r="175" s="2" customFormat="1">
      <c r="A175" s="39"/>
      <c r="B175" s="40"/>
      <c r="C175" s="41"/>
      <c r="D175" s="212" t="s">
        <v>147</v>
      </c>
      <c r="E175" s="41"/>
      <c r="F175" s="213" t="s">
        <v>344</v>
      </c>
      <c r="G175" s="41"/>
      <c r="H175" s="41"/>
      <c r="I175" s="214"/>
      <c r="J175" s="41"/>
      <c r="K175" s="41"/>
      <c r="L175" s="45"/>
      <c r="M175" s="215"/>
      <c r="N175" s="21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238</v>
      </c>
    </row>
    <row r="176" s="13" customFormat="1">
      <c r="A176" s="13"/>
      <c r="B176" s="231"/>
      <c r="C176" s="232"/>
      <c r="D176" s="212" t="s">
        <v>244</v>
      </c>
      <c r="E176" s="233" t="s">
        <v>19</v>
      </c>
      <c r="F176" s="234" t="s">
        <v>620</v>
      </c>
      <c r="G176" s="232"/>
      <c r="H176" s="235">
        <v>4.4000000000000004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244</v>
      </c>
      <c r="AU176" s="241" t="s">
        <v>238</v>
      </c>
      <c r="AV176" s="13" t="s">
        <v>85</v>
      </c>
      <c r="AW176" s="13" t="s">
        <v>37</v>
      </c>
      <c r="AX176" s="13" t="s">
        <v>75</v>
      </c>
      <c r="AY176" s="241" t="s">
        <v>140</v>
      </c>
    </row>
    <row r="177" s="13" customFormat="1">
      <c r="A177" s="13"/>
      <c r="B177" s="231"/>
      <c r="C177" s="232"/>
      <c r="D177" s="212" t="s">
        <v>244</v>
      </c>
      <c r="E177" s="233" t="s">
        <v>19</v>
      </c>
      <c r="F177" s="234" t="s">
        <v>621</v>
      </c>
      <c r="G177" s="232"/>
      <c r="H177" s="235">
        <v>3.2000000000000002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244</v>
      </c>
      <c r="AU177" s="241" t="s">
        <v>238</v>
      </c>
      <c r="AV177" s="13" t="s">
        <v>85</v>
      </c>
      <c r="AW177" s="13" t="s">
        <v>37</v>
      </c>
      <c r="AX177" s="13" t="s">
        <v>75</v>
      </c>
      <c r="AY177" s="241" t="s">
        <v>140</v>
      </c>
    </row>
    <row r="178" s="14" customFormat="1">
      <c r="A178" s="14"/>
      <c r="B178" s="242"/>
      <c r="C178" s="243"/>
      <c r="D178" s="212" t="s">
        <v>244</v>
      </c>
      <c r="E178" s="244" t="s">
        <v>19</v>
      </c>
      <c r="F178" s="245" t="s">
        <v>246</v>
      </c>
      <c r="G178" s="243"/>
      <c r="H178" s="246">
        <v>7.6000000000000005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244</v>
      </c>
      <c r="AU178" s="252" t="s">
        <v>238</v>
      </c>
      <c r="AV178" s="14" t="s">
        <v>145</v>
      </c>
      <c r="AW178" s="14" t="s">
        <v>37</v>
      </c>
      <c r="AX178" s="14" t="s">
        <v>83</v>
      </c>
      <c r="AY178" s="252" t="s">
        <v>140</v>
      </c>
    </row>
    <row r="179" s="11" customFormat="1" ht="22.8" customHeight="1">
      <c r="A179" s="11"/>
      <c r="B179" s="184"/>
      <c r="C179" s="185"/>
      <c r="D179" s="186" t="s">
        <v>74</v>
      </c>
      <c r="E179" s="227" t="s">
        <v>162</v>
      </c>
      <c r="F179" s="227" t="s">
        <v>345</v>
      </c>
      <c r="G179" s="185"/>
      <c r="H179" s="185"/>
      <c r="I179" s="188"/>
      <c r="J179" s="228">
        <f>BK179</f>
        <v>0</v>
      </c>
      <c r="K179" s="185"/>
      <c r="L179" s="190"/>
      <c r="M179" s="191"/>
      <c r="N179" s="192"/>
      <c r="O179" s="192"/>
      <c r="P179" s="193">
        <f>SUM(P180:P184)</f>
        <v>0</v>
      </c>
      <c r="Q179" s="192"/>
      <c r="R179" s="193">
        <f>SUM(R180:R184)</f>
        <v>0.040000000000000001</v>
      </c>
      <c r="S179" s="192"/>
      <c r="T179" s="194">
        <f>SUM(T180:T184)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95" t="s">
        <v>83</v>
      </c>
      <c r="AT179" s="196" t="s">
        <v>74</v>
      </c>
      <c r="AU179" s="196" t="s">
        <v>83</v>
      </c>
      <c r="AY179" s="195" t="s">
        <v>140</v>
      </c>
      <c r="BK179" s="197">
        <f>SUM(BK180:BK184)</f>
        <v>0</v>
      </c>
    </row>
    <row r="180" s="2" customFormat="1" ht="37.8" customHeight="1">
      <c r="A180" s="39"/>
      <c r="B180" s="40"/>
      <c r="C180" s="198" t="s">
        <v>202</v>
      </c>
      <c r="D180" s="198" t="s">
        <v>141</v>
      </c>
      <c r="E180" s="199" t="s">
        <v>574</v>
      </c>
      <c r="F180" s="200" t="s">
        <v>575</v>
      </c>
      <c r="G180" s="201" t="s">
        <v>349</v>
      </c>
      <c r="H180" s="202">
        <v>1</v>
      </c>
      <c r="I180" s="203"/>
      <c r="J180" s="204">
        <f>ROUND(I180*H180,2)</f>
        <v>0</v>
      </c>
      <c r="K180" s="205"/>
      <c r="L180" s="45"/>
      <c r="M180" s="206" t="s">
        <v>19</v>
      </c>
      <c r="N180" s="207" t="s">
        <v>46</v>
      </c>
      <c r="O180" s="85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145</v>
      </c>
      <c r="AT180" s="210" t="s">
        <v>141</v>
      </c>
      <c r="AU180" s="210" t="s">
        <v>85</v>
      </c>
      <c r="AY180" s="18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83</v>
      </c>
      <c r="BK180" s="211">
        <f>ROUND(I180*H180,2)</f>
        <v>0</v>
      </c>
      <c r="BL180" s="18" t="s">
        <v>145</v>
      </c>
      <c r="BM180" s="210" t="s">
        <v>624</v>
      </c>
    </row>
    <row r="181" s="2" customFormat="1">
      <c r="A181" s="39"/>
      <c r="B181" s="40"/>
      <c r="C181" s="41"/>
      <c r="D181" s="229" t="s">
        <v>231</v>
      </c>
      <c r="E181" s="41"/>
      <c r="F181" s="230" t="s">
        <v>577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231</v>
      </c>
      <c r="AU181" s="18" t="s">
        <v>85</v>
      </c>
    </row>
    <row r="182" s="2" customFormat="1" ht="33" customHeight="1">
      <c r="A182" s="39"/>
      <c r="B182" s="40"/>
      <c r="C182" s="198" t="s">
        <v>340</v>
      </c>
      <c r="D182" s="198" t="s">
        <v>141</v>
      </c>
      <c r="E182" s="199" t="s">
        <v>582</v>
      </c>
      <c r="F182" s="200" t="s">
        <v>583</v>
      </c>
      <c r="G182" s="201" t="s">
        <v>349</v>
      </c>
      <c r="H182" s="202">
        <v>1</v>
      </c>
      <c r="I182" s="203"/>
      <c r="J182" s="204">
        <f>ROUND(I182*H182,2)</f>
        <v>0</v>
      </c>
      <c r="K182" s="205"/>
      <c r="L182" s="45"/>
      <c r="M182" s="206" t="s">
        <v>19</v>
      </c>
      <c r="N182" s="207" t="s">
        <v>46</v>
      </c>
      <c r="O182" s="85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0" t="s">
        <v>145</v>
      </c>
      <c r="AT182" s="210" t="s">
        <v>141</v>
      </c>
      <c r="AU182" s="210" t="s">
        <v>85</v>
      </c>
      <c r="AY182" s="18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8" t="s">
        <v>83</v>
      </c>
      <c r="BK182" s="211">
        <f>ROUND(I182*H182,2)</f>
        <v>0</v>
      </c>
      <c r="BL182" s="18" t="s">
        <v>145</v>
      </c>
      <c r="BM182" s="210" t="s">
        <v>625</v>
      </c>
    </row>
    <row r="183" s="2" customFormat="1">
      <c r="A183" s="39"/>
      <c r="B183" s="40"/>
      <c r="C183" s="41"/>
      <c r="D183" s="229" t="s">
        <v>231</v>
      </c>
      <c r="E183" s="41"/>
      <c r="F183" s="230" t="s">
        <v>585</v>
      </c>
      <c r="G183" s="41"/>
      <c r="H183" s="41"/>
      <c r="I183" s="214"/>
      <c r="J183" s="41"/>
      <c r="K183" s="41"/>
      <c r="L183" s="45"/>
      <c r="M183" s="215"/>
      <c r="N183" s="21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231</v>
      </c>
      <c r="AU183" s="18" t="s">
        <v>85</v>
      </c>
    </row>
    <row r="184" s="2" customFormat="1" ht="24.15" customHeight="1">
      <c r="A184" s="39"/>
      <c r="B184" s="40"/>
      <c r="C184" s="253" t="s">
        <v>320</v>
      </c>
      <c r="D184" s="253" t="s">
        <v>264</v>
      </c>
      <c r="E184" s="254" t="s">
        <v>586</v>
      </c>
      <c r="F184" s="255" t="s">
        <v>587</v>
      </c>
      <c r="G184" s="256" t="s">
        <v>349</v>
      </c>
      <c r="H184" s="257">
        <v>1</v>
      </c>
      <c r="I184" s="258"/>
      <c r="J184" s="259">
        <f>ROUND(I184*H184,2)</f>
        <v>0</v>
      </c>
      <c r="K184" s="260"/>
      <c r="L184" s="261"/>
      <c r="M184" s="262" t="s">
        <v>19</v>
      </c>
      <c r="N184" s="263" t="s">
        <v>46</v>
      </c>
      <c r="O184" s="85"/>
      <c r="P184" s="208">
        <f>O184*H184</f>
        <v>0</v>
      </c>
      <c r="Q184" s="208">
        <v>0.040000000000000001</v>
      </c>
      <c r="R184" s="208">
        <f>Q184*H184</f>
        <v>0.040000000000000001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162</v>
      </c>
      <c r="AT184" s="210" t="s">
        <v>264</v>
      </c>
      <c r="AU184" s="210" t="s">
        <v>85</v>
      </c>
      <c r="AY184" s="18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83</v>
      </c>
      <c r="BK184" s="211">
        <f>ROUND(I184*H184,2)</f>
        <v>0</v>
      </c>
      <c r="BL184" s="18" t="s">
        <v>145</v>
      </c>
      <c r="BM184" s="210" t="s">
        <v>626</v>
      </c>
    </row>
    <row r="185" s="11" customFormat="1" ht="22.8" customHeight="1">
      <c r="A185" s="11"/>
      <c r="B185" s="184"/>
      <c r="C185" s="185"/>
      <c r="D185" s="186" t="s">
        <v>74</v>
      </c>
      <c r="E185" s="227" t="s">
        <v>361</v>
      </c>
      <c r="F185" s="227" t="s">
        <v>362</v>
      </c>
      <c r="G185" s="185"/>
      <c r="H185" s="185"/>
      <c r="I185" s="188"/>
      <c r="J185" s="228">
        <f>BK185</f>
        <v>0</v>
      </c>
      <c r="K185" s="185"/>
      <c r="L185" s="190"/>
      <c r="M185" s="191"/>
      <c r="N185" s="192"/>
      <c r="O185" s="192"/>
      <c r="P185" s="193">
        <f>SUM(P186:P192)</f>
        <v>0</v>
      </c>
      <c r="Q185" s="192"/>
      <c r="R185" s="193">
        <f>SUM(R186:R192)</f>
        <v>0</v>
      </c>
      <c r="S185" s="192"/>
      <c r="T185" s="194">
        <f>SUM(T186:T192)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83</v>
      </c>
      <c r="AT185" s="196" t="s">
        <v>74</v>
      </c>
      <c r="AU185" s="196" t="s">
        <v>83</v>
      </c>
      <c r="AY185" s="195" t="s">
        <v>140</v>
      </c>
      <c r="BK185" s="197">
        <f>SUM(BK186:BK192)</f>
        <v>0</v>
      </c>
    </row>
    <row r="186" s="2" customFormat="1" ht="37.8" customHeight="1">
      <c r="A186" s="39"/>
      <c r="B186" s="40"/>
      <c r="C186" s="198" t="s">
        <v>410</v>
      </c>
      <c r="D186" s="198" t="s">
        <v>141</v>
      </c>
      <c r="E186" s="199" t="s">
        <v>363</v>
      </c>
      <c r="F186" s="200" t="s">
        <v>364</v>
      </c>
      <c r="G186" s="201" t="s">
        <v>298</v>
      </c>
      <c r="H186" s="202">
        <v>4.2000000000000002</v>
      </c>
      <c r="I186" s="203"/>
      <c r="J186" s="204">
        <f>ROUND(I186*H186,2)</f>
        <v>0</v>
      </c>
      <c r="K186" s="205"/>
      <c r="L186" s="45"/>
      <c r="M186" s="206" t="s">
        <v>19</v>
      </c>
      <c r="N186" s="207" t="s">
        <v>46</v>
      </c>
      <c r="O186" s="85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0" t="s">
        <v>145</v>
      </c>
      <c r="AT186" s="210" t="s">
        <v>141</v>
      </c>
      <c r="AU186" s="210" t="s">
        <v>85</v>
      </c>
      <c r="AY186" s="18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8" t="s">
        <v>83</v>
      </c>
      <c r="BK186" s="211">
        <f>ROUND(I186*H186,2)</f>
        <v>0</v>
      </c>
      <c r="BL186" s="18" t="s">
        <v>145</v>
      </c>
      <c r="BM186" s="210" t="s">
        <v>627</v>
      </c>
    </row>
    <row r="187" s="2" customFormat="1">
      <c r="A187" s="39"/>
      <c r="B187" s="40"/>
      <c r="C187" s="41"/>
      <c r="D187" s="229" t="s">
        <v>231</v>
      </c>
      <c r="E187" s="41"/>
      <c r="F187" s="230" t="s">
        <v>366</v>
      </c>
      <c r="G187" s="41"/>
      <c r="H187" s="41"/>
      <c r="I187" s="214"/>
      <c r="J187" s="41"/>
      <c r="K187" s="41"/>
      <c r="L187" s="45"/>
      <c r="M187" s="215"/>
      <c r="N187" s="21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231</v>
      </c>
      <c r="AU187" s="18" t="s">
        <v>85</v>
      </c>
    </row>
    <row r="188" s="2" customFormat="1" ht="44.25" customHeight="1">
      <c r="A188" s="39"/>
      <c r="B188" s="40"/>
      <c r="C188" s="198" t="s">
        <v>346</v>
      </c>
      <c r="D188" s="198" t="s">
        <v>141</v>
      </c>
      <c r="E188" s="199" t="s">
        <v>368</v>
      </c>
      <c r="F188" s="200" t="s">
        <v>369</v>
      </c>
      <c r="G188" s="201" t="s">
        <v>298</v>
      </c>
      <c r="H188" s="202">
        <v>58.799999999999997</v>
      </c>
      <c r="I188" s="203"/>
      <c r="J188" s="204">
        <f>ROUND(I188*H188,2)</f>
        <v>0</v>
      </c>
      <c r="K188" s="205"/>
      <c r="L188" s="45"/>
      <c r="M188" s="206" t="s">
        <v>19</v>
      </c>
      <c r="N188" s="207" t="s">
        <v>46</v>
      </c>
      <c r="O188" s="85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0" t="s">
        <v>145</v>
      </c>
      <c r="AT188" s="210" t="s">
        <v>141</v>
      </c>
      <c r="AU188" s="210" t="s">
        <v>85</v>
      </c>
      <c r="AY188" s="18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8" t="s">
        <v>83</v>
      </c>
      <c r="BK188" s="211">
        <f>ROUND(I188*H188,2)</f>
        <v>0</v>
      </c>
      <c r="BL188" s="18" t="s">
        <v>145</v>
      </c>
      <c r="BM188" s="210" t="s">
        <v>628</v>
      </c>
    </row>
    <row r="189" s="2" customFormat="1">
      <c r="A189" s="39"/>
      <c r="B189" s="40"/>
      <c r="C189" s="41"/>
      <c r="D189" s="229" t="s">
        <v>231</v>
      </c>
      <c r="E189" s="41"/>
      <c r="F189" s="230" t="s">
        <v>371</v>
      </c>
      <c r="G189" s="41"/>
      <c r="H189" s="41"/>
      <c r="I189" s="214"/>
      <c r="J189" s="41"/>
      <c r="K189" s="41"/>
      <c r="L189" s="45"/>
      <c r="M189" s="215"/>
      <c r="N189" s="21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231</v>
      </c>
      <c r="AU189" s="18" t="s">
        <v>85</v>
      </c>
    </row>
    <row r="190" s="13" customFormat="1">
      <c r="A190" s="13"/>
      <c r="B190" s="231"/>
      <c r="C190" s="232"/>
      <c r="D190" s="212" t="s">
        <v>244</v>
      </c>
      <c r="E190" s="232"/>
      <c r="F190" s="234" t="s">
        <v>537</v>
      </c>
      <c r="G190" s="232"/>
      <c r="H190" s="235">
        <v>58.799999999999997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244</v>
      </c>
      <c r="AU190" s="241" t="s">
        <v>85</v>
      </c>
      <c r="AV190" s="13" t="s">
        <v>85</v>
      </c>
      <c r="AW190" s="13" t="s">
        <v>4</v>
      </c>
      <c r="AX190" s="13" t="s">
        <v>83</v>
      </c>
      <c r="AY190" s="241" t="s">
        <v>140</v>
      </c>
    </row>
    <row r="191" s="2" customFormat="1" ht="44.25" customHeight="1">
      <c r="A191" s="39"/>
      <c r="B191" s="40"/>
      <c r="C191" s="198" t="s">
        <v>352</v>
      </c>
      <c r="D191" s="198" t="s">
        <v>141</v>
      </c>
      <c r="E191" s="199" t="s">
        <v>373</v>
      </c>
      <c r="F191" s="200" t="s">
        <v>374</v>
      </c>
      <c r="G191" s="201" t="s">
        <v>298</v>
      </c>
      <c r="H191" s="202">
        <v>4.2000000000000002</v>
      </c>
      <c r="I191" s="203"/>
      <c r="J191" s="204">
        <f>ROUND(I191*H191,2)</f>
        <v>0</v>
      </c>
      <c r="K191" s="205"/>
      <c r="L191" s="45"/>
      <c r="M191" s="206" t="s">
        <v>19</v>
      </c>
      <c r="N191" s="207" t="s">
        <v>46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145</v>
      </c>
      <c r="AT191" s="210" t="s">
        <v>141</v>
      </c>
      <c r="AU191" s="210" t="s">
        <v>85</v>
      </c>
      <c r="AY191" s="18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83</v>
      </c>
      <c r="BK191" s="211">
        <f>ROUND(I191*H191,2)</f>
        <v>0</v>
      </c>
      <c r="BL191" s="18" t="s">
        <v>145</v>
      </c>
      <c r="BM191" s="210" t="s">
        <v>629</v>
      </c>
    </row>
    <row r="192" s="2" customFormat="1">
      <c r="A192" s="39"/>
      <c r="B192" s="40"/>
      <c r="C192" s="41"/>
      <c r="D192" s="229" t="s">
        <v>231</v>
      </c>
      <c r="E192" s="41"/>
      <c r="F192" s="230" t="s">
        <v>376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231</v>
      </c>
      <c r="AU192" s="18" t="s">
        <v>85</v>
      </c>
    </row>
    <row r="193" s="11" customFormat="1" ht="22.8" customHeight="1">
      <c r="A193" s="11"/>
      <c r="B193" s="184"/>
      <c r="C193" s="185"/>
      <c r="D193" s="186" t="s">
        <v>74</v>
      </c>
      <c r="E193" s="227" t="s">
        <v>377</v>
      </c>
      <c r="F193" s="227" t="s">
        <v>378</v>
      </c>
      <c r="G193" s="185"/>
      <c r="H193" s="185"/>
      <c r="I193" s="188"/>
      <c r="J193" s="228">
        <f>BK193</f>
        <v>0</v>
      </c>
      <c r="K193" s="185"/>
      <c r="L193" s="190"/>
      <c r="M193" s="191"/>
      <c r="N193" s="192"/>
      <c r="O193" s="192"/>
      <c r="P193" s="193">
        <f>SUM(P194:P195)</f>
        <v>0</v>
      </c>
      <c r="Q193" s="192"/>
      <c r="R193" s="193">
        <f>SUM(R194:R195)</f>
        <v>0</v>
      </c>
      <c r="S193" s="192"/>
      <c r="T193" s="194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5" t="s">
        <v>83</v>
      </c>
      <c r="AT193" s="196" t="s">
        <v>74</v>
      </c>
      <c r="AU193" s="196" t="s">
        <v>83</v>
      </c>
      <c r="AY193" s="195" t="s">
        <v>140</v>
      </c>
      <c r="BK193" s="197">
        <f>SUM(BK194:BK195)</f>
        <v>0</v>
      </c>
    </row>
    <row r="194" s="2" customFormat="1" ht="33" customHeight="1">
      <c r="A194" s="39"/>
      <c r="B194" s="40"/>
      <c r="C194" s="198" t="s">
        <v>357</v>
      </c>
      <c r="D194" s="198" t="s">
        <v>141</v>
      </c>
      <c r="E194" s="199" t="s">
        <v>379</v>
      </c>
      <c r="F194" s="200" t="s">
        <v>380</v>
      </c>
      <c r="G194" s="201" t="s">
        <v>298</v>
      </c>
      <c r="H194" s="202">
        <v>9.1799999999999997</v>
      </c>
      <c r="I194" s="203"/>
      <c r="J194" s="204">
        <f>ROUND(I194*H194,2)</f>
        <v>0</v>
      </c>
      <c r="K194" s="205"/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145</v>
      </c>
      <c r="AT194" s="210" t="s">
        <v>141</v>
      </c>
      <c r="AU194" s="210" t="s">
        <v>85</v>
      </c>
      <c r="AY194" s="18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83</v>
      </c>
      <c r="BK194" s="211">
        <f>ROUND(I194*H194,2)</f>
        <v>0</v>
      </c>
      <c r="BL194" s="18" t="s">
        <v>145</v>
      </c>
      <c r="BM194" s="210" t="s">
        <v>630</v>
      </c>
    </row>
    <row r="195" s="2" customFormat="1">
      <c r="A195" s="39"/>
      <c r="B195" s="40"/>
      <c r="C195" s="41"/>
      <c r="D195" s="229" t="s">
        <v>231</v>
      </c>
      <c r="E195" s="41"/>
      <c r="F195" s="230" t="s">
        <v>382</v>
      </c>
      <c r="G195" s="41"/>
      <c r="H195" s="41"/>
      <c r="I195" s="214"/>
      <c r="J195" s="41"/>
      <c r="K195" s="41"/>
      <c r="L195" s="45"/>
      <c r="M195" s="217"/>
      <c r="N195" s="218"/>
      <c r="O195" s="219"/>
      <c r="P195" s="219"/>
      <c r="Q195" s="219"/>
      <c r="R195" s="219"/>
      <c r="S195" s="219"/>
      <c r="T195" s="220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231</v>
      </c>
      <c r="AU195" s="18" t="s">
        <v>85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rEaL/zb1VVkOFJetm/fmklblEdeKDguQBpxcSFNrL/BzHffUwWXrzQub4GyneJnMG5lwIYzinbpdiOMo0CaxEw==" hashValue="OQ0nWaI+8Fm/SpL1wU07o/KxevWSk7l8N4R+D+WCFDMgcbYQD7XJrVO4SXA+sm9jhAIDWpsPCriU+5MUVUZcvw==" algorithmName="SHA-512" password="CC5B"/>
  <autoFilter ref="C89:K1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5101202"/>
    <hyperlink ref="F96" r:id="rId2" display="https://podminky.urs.cz/item/CS_URS_2022_02/115101302"/>
    <hyperlink ref="F98" r:id="rId3" display="https://podminky.urs.cz/item/CS_URS_2022_02/122351102"/>
    <hyperlink ref="F102" r:id="rId4" display="https://podminky.urs.cz/item/CS_URS_2022_02/129951121"/>
    <hyperlink ref="F106" r:id="rId5" display="https://podminky.urs.cz/item/CS_URS_2022_02/174151101"/>
    <hyperlink ref="F113" r:id="rId6" display="https://podminky.urs.cz/item/CS_URS_2022_02/181411123"/>
    <hyperlink ref="F119" r:id="rId7" display="https://podminky.urs.cz/item/CS_URS_2022_02/182151111"/>
    <hyperlink ref="F125" r:id="rId8" display="https://podminky.urs.cz/item/CS_URS_2022_02/321321116"/>
    <hyperlink ref="F131" r:id="rId9" display="https://podminky.urs.cz/item/CS_URS_2022_02/321351010"/>
    <hyperlink ref="F137" r:id="rId10" display="https://podminky.urs.cz/item/CS_URS_2022_02/321352010"/>
    <hyperlink ref="F143" r:id="rId11" display="https://podminky.urs.cz/item/CS_URS_2022_02/321366111"/>
    <hyperlink ref="F148" r:id="rId12" display="https://podminky.urs.cz/item/CS_URS_2022_02/321368211"/>
    <hyperlink ref="F154" r:id="rId13" display="https://podminky.urs.cz/item/CS_URS_2022_02/452311131"/>
    <hyperlink ref="F159" r:id="rId14" display="https://podminky.urs.cz/item/CS_URS_2022_02/462512161"/>
    <hyperlink ref="F164" r:id="rId15" display="https://podminky.urs.cz/item/CS_URS_2022_02/451311111"/>
    <hyperlink ref="F170" r:id="rId16" display="https://podminky.urs.cz/item/CS_URS_2022_02/465511523"/>
    <hyperlink ref="F181" r:id="rId17" display="https://podminky.urs.cz/item/CS_URS_2022_02/820491113"/>
    <hyperlink ref="F183" r:id="rId18" display="https://podminky.urs.cz/item/CS_URS_2022_02/891472421"/>
    <hyperlink ref="F187" r:id="rId19" display="https://podminky.urs.cz/item/CS_URS_2022_02/997002511"/>
    <hyperlink ref="F189" r:id="rId20" display="https://podminky.urs.cz/item/CS_URS_2022_02/997002519"/>
    <hyperlink ref="F192" r:id="rId21" display="https://podminky.urs.cz/item/CS_URS_2022_02/997013601"/>
    <hyperlink ref="F195" r:id="rId22" display="https://podminky.urs.cz/item/CS_URS_2022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DESKTOP-5SO6M3P\pc</dc:creator>
  <cp:lastModifiedBy>DESKTOP-5SO6M3P\pc</cp:lastModifiedBy>
  <dcterms:created xsi:type="dcterms:W3CDTF">2022-12-15T09:56:22Z</dcterms:created>
  <dcterms:modified xsi:type="dcterms:W3CDTF">2022-12-15T09:56:33Z</dcterms:modified>
</cp:coreProperties>
</file>